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cifoundation.sharepoint.com/MER/4_Resources/5_Capacity_building_training/Microsoft Excel/2020_Excel_Training_Intermediate/"/>
    </mc:Choice>
  </mc:AlternateContent>
  <xr:revisionPtr revIDLastSave="969" documentId="8_{7FFC20ED-F1F9-42FB-ADC0-EAACD9380F18}" xr6:coauthVersionLast="47" xr6:coauthVersionMax="47" xr10:uidLastSave="{F6130000-999B-43F1-B728-66429EB32E21}"/>
  <bookViews>
    <workbookView xWindow="28680" yWindow="-120" windowWidth="29040" windowHeight="15840" firstSheet="1" activeTab="4" xr2:uid="{6725B181-22FC-471A-86E1-7A9D1A085C98}"/>
  </bookViews>
  <sheets>
    <sheet name="1. Data Validation" sheetId="1" r:id="rId1"/>
    <sheet name="2. Hiding and Protecting" sheetId="4" r:id="rId2"/>
    <sheet name="(Hide Me)" sheetId="3" r:id="rId3"/>
    <sheet name="3. Data Entry Forms" sheetId="5" r:id="rId4"/>
    <sheet name="4. The IF Function" sheetId="7" r:id="rId5"/>
    <sheet name="5. Nested IF, IF OR and IF AND" sheetId="9" r:id="rId6"/>
    <sheet name="6. VLOOKUP" sheetId="6" r:id="rId7"/>
    <sheet name="6. VLOOKUP EXTRA" sheetId="11" r:id="rId8"/>
    <sheet name="6. VLOOKUP EXTRA (Table array)" sheetId="12" r:id="rId9"/>
    <sheet name="7. Pivot Tables" sheetId="10" r:id="rId10"/>
  </sheets>
  <externalReferences>
    <externalReference r:id="rId1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6" l="1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21" i="6"/>
  <c r="I41" i="6" l="1"/>
  <c r="R34" i="9"/>
  <c r="Q34" i="9"/>
  <c r="F34" i="9"/>
  <c r="E34" i="9"/>
  <c r="D34" i="9"/>
  <c r="C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4" i="7"/>
  <c r="G22" i="7"/>
  <c r="G26" i="7"/>
  <c r="G30" i="7"/>
  <c r="G18" i="7"/>
  <c r="F34" i="7"/>
  <c r="G21" i="7"/>
  <c r="G25" i="7"/>
  <c r="G29" i="7"/>
  <c r="G33" i="7"/>
  <c r="G15" i="7"/>
  <c r="G19" i="7"/>
  <c r="G23" i="7"/>
  <c r="G27" i="7"/>
  <c r="R34" i="7"/>
  <c r="Q34" i="7"/>
  <c r="P34" i="7"/>
  <c r="C34" i="7"/>
  <c r="G32" i="7"/>
  <c r="G31" i="7"/>
  <c r="G28" i="7"/>
  <c r="G24" i="7"/>
  <c r="G20" i="7"/>
  <c r="G16" i="7"/>
  <c r="G34" i="9" l="1"/>
  <c r="O34" i="7"/>
  <c r="G17" i="7"/>
  <c r="E34" i="7"/>
  <c r="D34" i="7"/>
  <c r="F35" i="4"/>
  <c r="E35" i="4"/>
  <c r="D35" i="4"/>
  <c r="C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R35" i="4"/>
  <c r="Q35" i="4"/>
  <c r="P35" i="4"/>
  <c r="O35" i="4"/>
  <c r="G15" i="4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1" i="1"/>
  <c r="P31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F35" i="1"/>
  <c r="E35" i="1"/>
  <c r="D35" i="1"/>
  <c r="C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34" i="7" l="1"/>
  <c r="G35" i="4"/>
  <c r="O35" i="1"/>
  <c r="P35" i="1"/>
  <c r="Q35" i="1"/>
  <c r="G35" i="1"/>
  <c r="R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MIKHAILOV, Alexei</author>
  </authors>
  <commentList>
    <comment ref="H11" authorId="0" shapeId="0" xr:uid="{5FA73ABF-4339-4D06-992D-C6D6CC6F4326}">
      <text>
        <r>
          <rPr>
            <b/>
            <sz val="8"/>
            <color indexed="81"/>
            <rFont val="Tahoma"/>
            <family val="2"/>
          </rPr>
          <t>Please enter a range of surveyed age group. For example, if you surveyed children from 1 to 5, please enter 0105. If you surveyed children from 4 to 15, please enter 0415.</t>
        </r>
      </text>
    </comment>
  </commentList>
</comments>
</file>

<file path=xl/sharedStrings.xml><?xml version="1.0" encoding="utf-8"?>
<sst xmlns="http://schemas.openxmlformats.org/spreadsheetml/2006/main" count="1053" uniqueCount="309">
  <si>
    <r>
      <rPr>
        <b/>
        <sz val="14"/>
        <color theme="3"/>
        <rFont val="Calibri"/>
        <family val="2"/>
        <scheme val="minor"/>
      </rPr>
      <t xml:space="preserve">The Excel Sheet to use alongside Section 1: Data Validation
</t>
    </r>
    <r>
      <rPr>
        <sz val="11"/>
        <rFont val="Calibri"/>
        <family val="2"/>
        <scheme val="minor"/>
      </rPr>
      <t>This section ranges from Presentation Slide: 6 to 12</t>
    </r>
    <r>
      <rPr>
        <b/>
        <sz val="14"/>
        <color theme="4" tint="-0.249977111117893"/>
        <rFont val="Calibri"/>
        <family val="2"/>
        <scheme val="minor"/>
      </rPr>
      <t xml:space="preserve">
</t>
    </r>
    <r>
      <rPr>
        <b/>
        <sz val="12"/>
        <color theme="3"/>
        <rFont val="Calibri"/>
        <family val="2"/>
      </rPr>
      <t>•</t>
    </r>
    <r>
      <rPr>
        <b/>
        <sz val="14"/>
        <color theme="3"/>
        <rFont val="Calibri"/>
        <family val="2"/>
      </rPr>
      <t xml:space="preserve"> </t>
    </r>
    <r>
      <rPr>
        <b/>
        <sz val="12"/>
        <color theme="3"/>
        <rFont val="Calibri"/>
        <family val="2"/>
        <scheme val="minor"/>
      </rPr>
      <t>Working Example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 10
</t>
    </r>
    <r>
      <rPr>
        <b/>
        <sz val="12"/>
        <color theme="3"/>
        <rFont val="Calibri"/>
        <family val="2"/>
        <scheme val="minor"/>
      </rPr>
      <t>•</t>
    </r>
    <r>
      <rPr>
        <sz val="12"/>
        <color theme="3"/>
        <rFont val="Calibri"/>
        <family val="2"/>
        <scheme val="minor"/>
      </rPr>
      <t xml:space="preserve"> </t>
    </r>
    <r>
      <rPr>
        <b/>
        <sz val="12"/>
        <color theme="3"/>
        <rFont val="Calibri"/>
        <family val="2"/>
        <scheme val="minor"/>
      </rPr>
      <t>Independent Activity</t>
    </r>
    <r>
      <rPr>
        <b/>
        <sz val="12"/>
        <rFont val="Calibri"/>
        <family val="2"/>
        <scheme val="minor"/>
      </rPr>
      <t>: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 11</t>
    </r>
  </si>
  <si>
    <t>Dropdown Criteria For Treatment Plan</t>
  </si>
  <si>
    <t>SCH</t>
  </si>
  <si>
    <t>Biennial PZQ to SAC</t>
  </si>
  <si>
    <t>Annual PZQ to SAC</t>
  </si>
  <si>
    <t>Biannual PZQ to SAC</t>
  </si>
  <si>
    <t>PZQ to SAC every three years</t>
  </si>
  <si>
    <t>PZQ to SAC twice during their primary schooling age</t>
  </si>
  <si>
    <t>No Treatment</t>
  </si>
  <si>
    <t>Admin Level 1 (region or province)</t>
  </si>
  <si>
    <t>Implementation Level (e.g. district)</t>
  </si>
  <si>
    <t>Total Population</t>
  </si>
  <si>
    <t>Disease Prevalence (%)</t>
  </si>
  <si>
    <t>Treatment Plan</t>
  </si>
  <si>
    <t>SCH/STH MDA Planned 2020</t>
  </si>
  <si>
    <t>Target Population</t>
  </si>
  <si>
    <t>Pre-SAC (&lt;5yrs)</t>
  </si>
  <si>
    <t>SAC (5-14yrs)</t>
  </si>
  <si>
    <t>Adults (≥15yrs)</t>
  </si>
  <si>
    <t>Total</t>
  </si>
  <si>
    <t xml:space="preserve">SCH </t>
  </si>
  <si>
    <t>STH (if known)</t>
  </si>
  <si>
    <t>STH</t>
  </si>
  <si>
    <t>SCH only</t>
  </si>
  <si>
    <t>STH only</t>
  </si>
  <si>
    <t>Yes/No</t>
  </si>
  <si>
    <t>Region 1</t>
  </si>
  <si>
    <t>District 1.1</t>
  </si>
  <si>
    <t>Yes</t>
  </si>
  <si>
    <t>District 1.2</t>
  </si>
  <si>
    <t>yes</t>
  </si>
  <si>
    <t>District 1.3</t>
  </si>
  <si>
    <t xml:space="preserve">No </t>
  </si>
  <si>
    <t>District 1.4</t>
  </si>
  <si>
    <t>District 1.5</t>
  </si>
  <si>
    <t>no</t>
  </si>
  <si>
    <t>District 1.6</t>
  </si>
  <si>
    <t>No</t>
  </si>
  <si>
    <t>Region 2</t>
  </si>
  <si>
    <t>District 2.1</t>
  </si>
  <si>
    <t>NO</t>
  </si>
  <si>
    <t>District 2.2</t>
  </si>
  <si>
    <t>YES</t>
  </si>
  <si>
    <t>District 2.3</t>
  </si>
  <si>
    <t>YAS</t>
  </si>
  <si>
    <t>District 2.4</t>
  </si>
  <si>
    <t>Y</t>
  </si>
  <si>
    <t>District 2.5</t>
  </si>
  <si>
    <t>N</t>
  </si>
  <si>
    <t>District 2.6</t>
  </si>
  <si>
    <t>Region 3</t>
  </si>
  <si>
    <t>District 3.1</t>
  </si>
  <si>
    <t>District 3.2</t>
  </si>
  <si>
    <t>District 3.3</t>
  </si>
  <si>
    <t>District 3.4</t>
  </si>
  <si>
    <t>Region 4</t>
  </si>
  <si>
    <t>District 4.1</t>
  </si>
  <si>
    <t>District 4.2</t>
  </si>
  <si>
    <t>District 4.3</t>
  </si>
  <si>
    <t>District 4.4</t>
  </si>
  <si>
    <r>
      <rPr>
        <b/>
        <sz val="14"/>
        <color theme="3"/>
        <rFont val="Calibri"/>
        <family val="2"/>
        <scheme val="minor"/>
      </rPr>
      <t xml:space="preserve">The Excel Sheet to use alongside Section 2: Hiding and Protecting
</t>
    </r>
    <r>
      <rPr>
        <sz val="11"/>
        <rFont val="Calibri"/>
        <family val="2"/>
        <scheme val="minor"/>
      </rPr>
      <t>This section ranges from Presentation Slide: 13 to 20</t>
    </r>
    <r>
      <rPr>
        <b/>
        <sz val="14"/>
        <color theme="4" tint="-0.249977111117893"/>
        <rFont val="Calibri"/>
        <family val="2"/>
        <scheme val="minor"/>
      </rPr>
      <t xml:space="preserve">
</t>
    </r>
    <r>
      <rPr>
        <b/>
        <sz val="12"/>
        <color theme="3"/>
        <rFont val="Calibri"/>
        <family val="2"/>
      </rPr>
      <t>•</t>
    </r>
    <r>
      <rPr>
        <b/>
        <sz val="14"/>
        <color theme="3"/>
        <rFont val="Calibri"/>
        <family val="2"/>
      </rPr>
      <t xml:space="preserve"> </t>
    </r>
    <r>
      <rPr>
        <b/>
        <sz val="12"/>
        <color theme="3"/>
        <rFont val="Calibri"/>
        <family val="2"/>
        <scheme val="minor"/>
      </rPr>
      <t>Working Example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 14 to 18 
</t>
    </r>
    <r>
      <rPr>
        <b/>
        <sz val="12"/>
        <color theme="3"/>
        <rFont val="Calibri"/>
        <family val="2"/>
        <scheme val="minor"/>
      </rPr>
      <t>•</t>
    </r>
    <r>
      <rPr>
        <sz val="12"/>
        <color theme="3"/>
        <rFont val="Calibri"/>
        <family val="2"/>
        <scheme val="minor"/>
      </rPr>
      <t xml:space="preserve"> </t>
    </r>
    <r>
      <rPr>
        <b/>
        <sz val="12"/>
        <color theme="3"/>
        <rFont val="Calibri"/>
        <family val="2"/>
        <scheme val="minor"/>
      </rPr>
      <t>Independent Activity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 19</t>
    </r>
  </si>
  <si>
    <t>HIDE ME</t>
  </si>
  <si>
    <r>
      <rPr>
        <b/>
        <sz val="14"/>
        <color theme="3"/>
        <rFont val="Calibri"/>
        <family val="2"/>
        <scheme val="minor"/>
      </rPr>
      <t xml:space="preserve">The Excel Sheet to use alongside Section 3: Data Entry Forms
</t>
    </r>
    <r>
      <rPr>
        <sz val="11"/>
        <rFont val="Calibri"/>
        <family val="2"/>
        <scheme val="minor"/>
      </rPr>
      <t>This section ranges from Presentation Slide: 21 to 25</t>
    </r>
    <r>
      <rPr>
        <b/>
        <sz val="14"/>
        <color theme="4" tint="-0.249977111117893"/>
        <rFont val="Calibri"/>
        <family val="2"/>
        <scheme val="minor"/>
      </rPr>
      <t xml:space="preserve">
</t>
    </r>
    <r>
      <rPr>
        <b/>
        <sz val="12"/>
        <color theme="3"/>
        <rFont val="Calibri"/>
        <family val="2"/>
      </rPr>
      <t>•</t>
    </r>
    <r>
      <rPr>
        <b/>
        <sz val="14"/>
        <color theme="3"/>
        <rFont val="Calibri"/>
        <family val="2"/>
      </rPr>
      <t xml:space="preserve"> </t>
    </r>
    <r>
      <rPr>
        <b/>
        <sz val="12"/>
        <color theme="3"/>
        <rFont val="Calibri"/>
        <family val="2"/>
        <scheme val="minor"/>
      </rPr>
      <t>Working Example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 xml:space="preserve">Presentation Slide </t>
    </r>
    <r>
      <rPr>
        <sz val="12"/>
        <rFont val="Calibri"/>
        <family val="2"/>
        <scheme val="minor"/>
      </rPr>
      <t xml:space="preserve">22 to 23
</t>
    </r>
    <r>
      <rPr>
        <b/>
        <sz val="12"/>
        <color theme="3"/>
        <rFont val="Calibri"/>
        <family val="2"/>
        <scheme val="minor"/>
      </rPr>
      <t>•</t>
    </r>
    <r>
      <rPr>
        <sz val="12"/>
        <color theme="3"/>
        <rFont val="Calibri"/>
        <family val="2"/>
        <scheme val="minor"/>
      </rPr>
      <t xml:space="preserve"> </t>
    </r>
    <r>
      <rPr>
        <b/>
        <sz val="12"/>
        <color theme="3"/>
        <rFont val="Calibri"/>
        <family val="2"/>
        <scheme val="minor"/>
      </rPr>
      <t>Independent Activity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 xml:space="preserve">Presentation Slide </t>
    </r>
    <r>
      <rPr>
        <sz val="12"/>
        <rFont val="Calibri"/>
        <family val="2"/>
        <scheme val="minor"/>
      </rPr>
      <t>24</t>
    </r>
  </si>
  <si>
    <t>Surveys in communities (school/sentinel sites)</t>
  </si>
  <si>
    <t>SCH: Urinary</t>
  </si>
  <si>
    <t>SCH: Intestinal</t>
  </si>
  <si>
    <t>Survey type</t>
  </si>
  <si>
    <t>Name of administrative (implementation) unit</t>
  </si>
  <si>
    <t>Name of community 
(school/sentinel site) 
surveyed</t>
  </si>
  <si>
    <t>Date of survey
(month)</t>
  </si>
  <si>
    <t>Latitude
(decimal degrees)</t>
  </si>
  <si>
    <t>Longitude
(decimal degrees)</t>
  </si>
  <si>
    <t>Age group surveyed
(Min - Max)</t>
  </si>
  <si>
    <t>Number of people examined</t>
  </si>
  <si>
    <t>Number of people positive</t>
  </si>
  <si>
    <t>% positive</t>
  </si>
  <si>
    <t>% with heavy intensity of infection</t>
  </si>
  <si>
    <t>% with low intensity of infection</t>
  </si>
  <si>
    <t>% with moderate intensity of infection</t>
  </si>
  <si>
    <t>Sentinel Site</t>
  </si>
  <si>
    <t>District 1</t>
  </si>
  <si>
    <t>School of Ahch-To</t>
  </si>
  <si>
    <t>January</t>
  </si>
  <si>
    <t>5 to 10</t>
  </si>
  <si>
    <t>Khalasar Academy</t>
  </si>
  <si>
    <t>Moria School</t>
  </si>
  <si>
    <t>Rohirrim Foundation</t>
  </si>
  <si>
    <t>Endor</t>
  </si>
  <si>
    <t>District 2</t>
  </si>
  <si>
    <t>Academy of Asgard</t>
  </si>
  <si>
    <t>Malgudi School</t>
  </si>
  <si>
    <t>February</t>
  </si>
  <si>
    <t xml:space="preserve">Yes </t>
  </si>
  <si>
    <r>
      <rPr>
        <b/>
        <sz val="14"/>
        <color theme="3"/>
        <rFont val="Calibri"/>
        <family val="2"/>
        <scheme val="minor"/>
      </rPr>
      <t xml:space="preserve">The Excel Sheet to use alongside Section 6: Nested IF, IF OR, and IF AND
</t>
    </r>
    <r>
      <rPr>
        <sz val="11"/>
        <rFont val="Calibri"/>
        <family val="2"/>
        <scheme val="minor"/>
      </rPr>
      <t>This section ranges from Presentation Slide: 37 to 47</t>
    </r>
    <r>
      <rPr>
        <b/>
        <sz val="14"/>
        <color theme="4" tint="-0.249977111117893"/>
        <rFont val="Calibri"/>
        <family val="2"/>
        <scheme val="minor"/>
      </rPr>
      <t xml:space="preserve">
</t>
    </r>
    <r>
      <rPr>
        <b/>
        <sz val="12"/>
        <color theme="3"/>
        <rFont val="Calibri"/>
        <family val="2"/>
      </rPr>
      <t>•</t>
    </r>
    <r>
      <rPr>
        <b/>
        <sz val="14"/>
        <color theme="3"/>
        <rFont val="Calibri"/>
        <family val="2"/>
      </rPr>
      <t xml:space="preserve"> </t>
    </r>
    <r>
      <rPr>
        <b/>
        <sz val="12"/>
        <color theme="3"/>
        <rFont val="Calibri"/>
        <family val="2"/>
        <scheme val="minor"/>
      </rPr>
      <t>Working Example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 xml:space="preserve">Presentation Slide </t>
    </r>
    <r>
      <rPr>
        <sz val="12"/>
        <rFont val="Calibri"/>
        <family val="2"/>
        <scheme val="minor"/>
      </rPr>
      <t xml:space="preserve">Nested IF: 38 to 40, IF OR and IF AND: 44 to 45
</t>
    </r>
    <r>
      <rPr>
        <b/>
        <sz val="12"/>
        <color theme="3"/>
        <rFont val="Calibri"/>
        <family val="2"/>
        <scheme val="minor"/>
      </rPr>
      <t>•</t>
    </r>
    <r>
      <rPr>
        <sz val="12"/>
        <color theme="3"/>
        <rFont val="Calibri"/>
        <family val="2"/>
        <scheme val="minor"/>
      </rPr>
      <t xml:space="preserve"> </t>
    </r>
    <r>
      <rPr>
        <b/>
        <sz val="12"/>
        <color theme="3"/>
        <rFont val="Calibri"/>
        <family val="2"/>
        <scheme val="minor"/>
      </rPr>
      <t>Independent Activity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 Nested IF: 41, IF OR and IF AND: 46 </t>
    </r>
  </si>
  <si>
    <t>Category</t>
  </si>
  <si>
    <t>Prevalence</t>
  </si>
  <si>
    <t>Treatment Programme</t>
  </si>
  <si>
    <t>Low</t>
  </si>
  <si>
    <t>&lt;10%</t>
  </si>
  <si>
    <t>Once every three years</t>
  </si>
  <si>
    <t>&lt;20%</t>
  </si>
  <si>
    <t>Moderate</t>
  </si>
  <si>
    <t>10% - 50%</t>
  </si>
  <si>
    <t>Biannual</t>
  </si>
  <si>
    <t>20% - 50%</t>
  </si>
  <si>
    <t>Annual</t>
  </si>
  <si>
    <t>High</t>
  </si>
  <si>
    <t>&gt;50%</t>
  </si>
  <si>
    <t>SAC SCH MDA Planned 2020</t>
  </si>
  <si>
    <t>SAC STH MDA Planned 2020</t>
  </si>
  <si>
    <t>SAC SCH AND STH MDA Planned 2020</t>
  </si>
  <si>
    <t>SCH: WHO Category</t>
  </si>
  <si>
    <t>STH: WHO Category</t>
  </si>
  <si>
    <t>Both/One or None</t>
  </si>
  <si>
    <r>
      <rPr>
        <b/>
        <sz val="14"/>
        <color theme="3"/>
        <rFont val="Calibri"/>
        <family val="2"/>
        <scheme val="minor"/>
      </rPr>
      <t xml:space="preserve">The Excel Sheet to use alongside Section 7: VLOOKUP
</t>
    </r>
    <r>
      <rPr>
        <sz val="11"/>
        <rFont val="Calibri"/>
        <family val="2"/>
        <scheme val="minor"/>
      </rPr>
      <t xml:space="preserve">This section ranges from Presentation Slide: 48 - 53 </t>
    </r>
    <r>
      <rPr>
        <b/>
        <sz val="14"/>
        <color theme="4" tint="-0.249977111117893"/>
        <rFont val="Calibri"/>
        <family val="2"/>
        <scheme val="minor"/>
      </rPr>
      <t xml:space="preserve">
</t>
    </r>
    <r>
      <rPr>
        <b/>
        <sz val="12"/>
        <color theme="3"/>
        <rFont val="Calibri"/>
        <family val="2"/>
      </rPr>
      <t>•</t>
    </r>
    <r>
      <rPr>
        <b/>
        <sz val="14"/>
        <color theme="3"/>
        <rFont val="Calibri"/>
        <family val="2"/>
      </rPr>
      <t xml:space="preserve"> </t>
    </r>
    <r>
      <rPr>
        <b/>
        <sz val="12"/>
        <color theme="3"/>
        <rFont val="Calibri"/>
        <family val="2"/>
        <scheme val="minor"/>
      </rPr>
      <t>Working Example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: 51 - 51 
</t>
    </r>
    <r>
      <rPr>
        <b/>
        <sz val="12"/>
        <color theme="3"/>
        <rFont val="Calibri"/>
        <family val="2"/>
        <scheme val="minor"/>
      </rPr>
      <t>•</t>
    </r>
    <r>
      <rPr>
        <sz val="12"/>
        <color theme="3"/>
        <rFont val="Calibri"/>
        <family val="2"/>
        <scheme val="minor"/>
      </rPr>
      <t xml:space="preserve"> </t>
    </r>
    <r>
      <rPr>
        <b/>
        <sz val="12"/>
        <color theme="3"/>
        <rFont val="Calibri"/>
        <family val="2"/>
        <scheme val="minor"/>
      </rPr>
      <t>Independent Activity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: 52 </t>
    </r>
  </si>
  <si>
    <t>SCI</t>
  </si>
  <si>
    <t>WorkPlan Budget</t>
  </si>
  <si>
    <t>Budget Period: 1 April 2038-2039</t>
  </si>
  <si>
    <t>Country A</t>
  </si>
  <si>
    <t>Monitoring &amp; Evaluation</t>
  </si>
  <si>
    <t>Costs Table</t>
  </si>
  <si>
    <t>Line Item</t>
  </si>
  <si>
    <t>Description</t>
  </si>
  <si>
    <t>Quantity</t>
  </si>
  <si>
    <t>Units</t>
  </si>
  <si>
    <t>Local Currency Unit Cost</t>
  </si>
  <si>
    <t>GBP Unit Cost</t>
  </si>
  <si>
    <t>Amount</t>
  </si>
  <si>
    <t>Local Currency</t>
  </si>
  <si>
    <t>Refreshments</t>
  </si>
  <si>
    <t>MDA Coverage Survey [indicate region/district/etc.]</t>
  </si>
  <si>
    <t>Data entry - supervisor</t>
  </si>
  <si>
    <t>Haemastix</t>
  </si>
  <si>
    <t>Training for Surveyors</t>
  </si>
  <si>
    <t>Venue Rental</t>
  </si>
  <si>
    <t>1 days rent</t>
  </si>
  <si>
    <t>Vehicle hire/rental</t>
  </si>
  <si>
    <t>Lunch for 30 individuals</t>
  </si>
  <si>
    <t>Per diem - Drivers</t>
  </si>
  <si>
    <t>Stationery</t>
  </si>
  <si>
    <t>30 individuals</t>
  </si>
  <si>
    <t>Transport Refund</t>
  </si>
  <si>
    <t>20 individuals</t>
  </si>
  <si>
    <t>Training stationery</t>
  </si>
  <si>
    <t>Data Collection</t>
  </si>
  <si>
    <t>Per diem - Central level</t>
  </si>
  <si>
    <t>2 individuals*10 days</t>
  </si>
  <si>
    <t>Per diem - Regional level</t>
  </si>
  <si>
    <t>Per diem - Cleaner</t>
  </si>
  <si>
    <t>Per diem - District Level</t>
  </si>
  <si>
    <t>5 individuals</t>
  </si>
  <si>
    <t>Per diem - Sub-district Level</t>
  </si>
  <si>
    <t>10 individuals*10 days</t>
  </si>
  <si>
    <t>Per diem - Regional Level</t>
  </si>
  <si>
    <t>Per diem - Enumerators</t>
  </si>
  <si>
    <t>20 individuals*10 days</t>
  </si>
  <si>
    <t>Data entry - clerk</t>
  </si>
  <si>
    <t>3 individuals*10 days</t>
  </si>
  <si>
    <t>Fuel</t>
  </si>
  <si>
    <t>3 cars*10 days</t>
  </si>
  <si>
    <t>Data entry</t>
  </si>
  <si>
    <t>Training refreshments</t>
  </si>
  <si>
    <t>Per diem - Central Level</t>
  </si>
  <si>
    <t>2 individuals*4 days</t>
  </si>
  <si>
    <t>Urine Filters</t>
  </si>
  <si>
    <t>1 individual*3 days</t>
  </si>
  <si>
    <t>Per diem - supervisor</t>
  </si>
  <si>
    <t>Supervision</t>
  </si>
  <si>
    <t>Per diem - District level</t>
  </si>
  <si>
    <t>Per diem - Other (please specify)</t>
  </si>
  <si>
    <t>Please define</t>
  </si>
  <si>
    <t>Subtotal - MDA Coverage Survey</t>
  </si>
  <si>
    <t>Country</t>
  </si>
  <si>
    <t>Zone</t>
  </si>
  <si>
    <t>New Zealand</t>
  </si>
  <si>
    <t>USA</t>
  </si>
  <si>
    <t>France</t>
  </si>
  <si>
    <t>Germany</t>
  </si>
  <si>
    <t>Israel</t>
  </si>
  <si>
    <t>Italy</t>
  </si>
  <si>
    <t>Japan</t>
  </si>
  <si>
    <t>Spain</t>
  </si>
  <si>
    <t>Australia</t>
  </si>
  <si>
    <t>World zone 2</t>
  </si>
  <si>
    <t>Canada</t>
  </si>
  <si>
    <t>World zone 1</t>
  </si>
  <si>
    <t>Europe</t>
  </si>
  <si>
    <r>
      <rPr>
        <b/>
        <sz val="14"/>
        <color theme="3"/>
        <rFont val="Calibri"/>
        <family val="2"/>
        <scheme val="minor"/>
      </rPr>
      <t xml:space="preserve">The Excel Sheet to use alongside Section 8: Pivot Tables
</t>
    </r>
    <r>
      <rPr>
        <sz val="11"/>
        <rFont val="Calibri"/>
        <family val="2"/>
        <scheme val="minor"/>
      </rPr>
      <t xml:space="preserve">This section ranges from Presentation Slide: 54 - 64 </t>
    </r>
    <r>
      <rPr>
        <b/>
        <sz val="14"/>
        <color theme="4" tint="-0.249977111117893"/>
        <rFont val="Calibri"/>
        <family val="2"/>
        <scheme val="minor"/>
      </rPr>
      <t xml:space="preserve">
</t>
    </r>
    <r>
      <rPr>
        <b/>
        <sz val="12"/>
        <color theme="3"/>
        <rFont val="Calibri"/>
        <family val="2"/>
      </rPr>
      <t>•</t>
    </r>
    <r>
      <rPr>
        <b/>
        <sz val="14"/>
        <color theme="3"/>
        <rFont val="Calibri"/>
        <family val="2"/>
      </rPr>
      <t xml:space="preserve"> </t>
    </r>
    <r>
      <rPr>
        <b/>
        <sz val="12"/>
        <color theme="3"/>
        <rFont val="Calibri"/>
        <family val="2"/>
        <scheme val="minor"/>
      </rPr>
      <t>Working Example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: 55 - 62
</t>
    </r>
    <r>
      <rPr>
        <b/>
        <sz val="12"/>
        <color theme="3"/>
        <rFont val="Calibri"/>
        <family val="2"/>
        <scheme val="minor"/>
      </rPr>
      <t>•</t>
    </r>
    <r>
      <rPr>
        <sz val="12"/>
        <color theme="3"/>
        <rFont val="Calibri"/>
        <family val="2"/>
        <scheme val="minor"/>
      </rPr>
      <t xml:space="preserve"> </t>
    </r>
    <r>
      <rPr>
        <b/>
        <sz val="12"/>
        <color theme="3"/>
        <rFont val="Calibri"/>
        <family val="2"/>
        <scheme val="minor"/>
      </rPr>
      <t>Independent Activity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: 63 </t>
    </r>
  </si>
  <si>
    <t>Instance</t>
  </si>
  <si>
    <t>Region</t>
  </si>
  <si>
    <t>District</t>
  </si>
  <si>
    <t>School</t>
  </si>
  <si>
    <t>ID</t>
  </si>
  <si>
    <t>Sex</t>
  </si>
  <si>
    <t>Age</t>
  </si>
  <si>
    <t>SCH_Heavy</t>
  </si>
  <si>
    <t>A</t>
  </si>
  <si>
    <t>School A</t>
  </si>
  <si>
    <t>A_1_A_1</t>
  </si>
  <si>
    <t>Female</t>
  </si>
  <si>
    <t>A_1_A_2</t>
  </si>
  <si>
    <t>Male</t>
  </si>
  <si>
    <t>A_1_A_3</t>
  </si>
  <si>
    <t>A_1_A_4</t>
  </si>
  <si>
    <t>A_1_A_5</t>
  </si>
  <si>
    <t>A_1_A_6</t>
  </si>
  <si>
    <t>A_1_A_7</t>
  </si>
  <si>
    <t>A_1_A_8</t>
  </si>
  <si>
    <t>A_1_A_9</t>
  </si>
  <si>
    <t>A_1_A_10</t>
  </si>
  <si>
    <t>A_1_A_11</t>
  </si>
  <si>
    <t>A_1_A_12</t>
  </si>
  <si>
    <t>A_1_A_13</t>
  </si>
  <si>
    <t>A_1_A_14</t>
  </si>
  <si>
    <t>A_1_A_15</t>
  </si>
  <si>
    <t>A_1_A_16</t>
  </si>
  <si>
    <t>A_1_A_17</t>
  </si>
  <si>
    <t>A_1_A_18</t>
  </si>
  <si>
    <t>A_1_A_19</t>
  </si>
  <si>
    <t>A_1_A_20</t>
  </si>
  <si>
    <t>School B</t>
  </si>
  <si>
    <t>A_2_B_1</t>
  </si>
  <si>
    <t>A_2_B_2</t>
  </si>
  <si>
    <t>A_2_B_3</t>
  </si>
  <si>
    <t>A_2_B_4</t>
  </si>
  <si>
    <t>A_2_B_5</t>
  </si>
  <si>
    <t>A_2_B_6</t>
  </si>
  <si>
    <t>A_2_B_7</t>
  </si>
  <si>
    <t>A_2_B_8</t>
  </si>
  <si>
    <t>A_2_B_9</t>
  </si>
  <si>
    <t>A_2_B_10</t>
  </si>
  <si>
    <t>A_2_B_11</t>
  </si>
  <si>
    <t>A_2_B_12</t>
  </si>
  <si>
    <t>A_2_B_13</t>
  </si>
  <si>
    <t>A_2_B_14</t>
  </si>
  <si>
    <t>A_2_B_15</t>
  </si>
  <si>
    <t>A_2_B_16</t>
  </si>
  <si>
    <t>A_2_B_17</t>
  </si>
  <si>
    <t>A_2_B_18</t>
  </si>
  <si>
    <t>A_2_B_19</t>
  </si>
  <si>
    <t>A_2_B_20</t>
  </si>
  <si>
    <t>District 3</t>
  </si>
  <si>
    <t>School C</t>
  </si>
  <si>
    <t>A_3_C_1</t>
  </si>
  <si>
    <t>A_3_C_2</t>
  </si>
  <si>
    <t>A_3_C_3</t>
  </si>
  <si>
    <t>A_3_C_4</t>
  </si>
  <si>
    <t>A_3_C_5</t>
  </si>
  <si>
    <t>A_3_C_6</t>
  </si>
  <si>
    <t>A_3_C_7</t>
  </si>
  <si>
    <t>A_3_C_8</t>
  </si>
  <si>
    <t>A_3_C_9</t>
  </si>
  <si>
    <t>A_3_C_10</t>
  </si>
  <si>
    <t>A_3_C_11</t>
  </si>
  <si>
    <t>A_3_C_12</t>
  </si>
  <si>
    <t>A_3_C_13</t>
  </si>
  <si>
    <t>A_3_C_14</t>
  </si>
  <si>
    <t>A_3_C_15</t>
  </si>
  <si>
    <t>A_3_C_16</t>
  </si>
  <si>
    <t>A_3_C_17</t>
  </si>
  <si>
    <t>A_3_C_18</t>
  </si>
  <si>
    <t>A_3_C_19</t>
  </si>
  <si>
    <t>A_3_C_20</t>
  </si>
  <si>
    <t>B</t>
  </si>
  <si>
    <t>District 4</t>
  </si>
  <si>
    <t>School D</t>
  </si>
  <si>
    <t>B_4_D_1</t>
  </si>
  <si>
    <t>B_4_D_2</t>
  </si>
  <si>
    <t>B_4_D_3</t>
  </si>
  <si>
    <t>B_4_D_4</t>
  </si>
  <si>
    <t>B_4_D_5</t>
  </si>
  <si>
    <t>B_4_D_6</t>
  </si>
  <si>
    <t>B_4_D_7</t>
  </si>
  <si>
    <t>B_4_D_8</t>
  </si>
  <si>
    <t>B_4_D_9</t>
  </si>
  <si>
    <t>B_4_D_10</t>
  </si>
  <si>
    <t>B_4_D_11</t>
  </si>
  <si>
    <t>B_4_D_12</t>
  </si>
  <si>
    <t>B_4_D_13</t>
  </si>
  <si>
    <t>B_4_D_14</t>
  </si>
  <si>
    <t>B_4_D_15</t>
  </si>
  <si>
    <t>B_4_D_16</t>
  </si>
  <si>
    <t>B_4_D_17</t>
  </si>
  <si>
    <t>B_4_D_18</t>
  </si>
  <si>
    <t>B_4_D_19</t>
  </si>
  <si>
    <t>B_4_D_20</t>
  </si>
  <si>
    <t>District 5</t>
  </si>
  <si>
    <t>School E</t>
  </si>
  <si>
    <t>B_5_E_1</t>
  </si>
  <si>
    <t>B_5_E_2</t>
  </si>
  <si>
    <t>B_5_E_3</t>
  </si>
  <si>
    <t>B_5_E_4</t>
  </si>
  <si>
    <t>B_5_E_5</t>
  </si>
  <si>
    <t>B_5_E_6</t>
  </si>
  <si>
    <t>B_5_E_7</t>
  </si>
  <si>
    <t>B_5_E_8</t>
  </si>
  <si>
    <t>B_5_E_9</t>
  </si>
  <si>
    <t>B_5_E_10</t>
  </si>
  <si>
    <t>B_5_E_11</t>
  </si>
  <si>
    <t>B_5_E_12</t>
  </si>
  <si>
    <t>B_5_E_13</t>
  </si>
  <si>
    <t>B_5_E_14</t>
  </si>
  <si>
    <t>B_5_E_15</t>
  </si>
  <si>
    <t>B_5_E_16</t>
  </si>
  <si>
    <t>B_5_E_17</t>
  </si>
  <si>
    <t>B_5_E_18</t>
  </si>
  <si>
    <t>B_5_E_19</t>
  </si>
  <si>
    <t>B_5_E_20</t>
  </si>
  <si>
    <r>
      <rPr>
        <b/>
        <sz val="14"/>
        <color theme="3"/>
        <rFont val="Calibri"/>
        <family val="2"/>
        <scheme val="minor"/>
      </rPr>
      <t xml:space="preserve">The Excel Sheet to use alongside Section 4: The IF Function
</t>
    </r>
    <r>
      <rPr>
        <sz val="11"/>
        <rFont val="Calibri"/>
        <family val="2"/>
        <scheme val="minor"/>
      </rPr>
      <t>This section ranges from Presentation Slide: 26 to 32</t>
    </r>
    <r>
      <rPr>
        <b/>
        <sz val="14"/>
        <color theme="4" tint="-0.249977111117893"/>
        <rFont val="Calibri"/>
        <family val="2"/>
        <scheme val="minor"/>
      </rPr>
      <t xml:space="preserve">
</t>
    </r>
    <r>
      <rPr>
        <b/>
        <sz val="12"/>
        <color theme="3"/>
        <rFont val="Calibri"/>
        <family val="2"/>
      </rPr>
      <t>•</t>
    </r>
    <r>
      <rPr>
        <b/>
        <sz val="14"/>
        <color theme="3"/>
        <rFont val="Calibri"/>
        <family val="2"/>
      </rPr>
      <t xml:space="preserve"> </t>
    </r>
    <r>
      <rPr>
        <b/>
        <sz val="12"/>
        <color theme="3"/>
        <rFont val="Calibri"/>
        <family val="2"/>
        <scheme val="minor"/>
      </rPr>
      <t>Working Example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 xml:space="preserve">Presentation Slide </t>
    </r>
    <r>
      <rPr>
        <sz val="12"/>
        <rFont val="Calibri"/>
        <family val="2"/>
        <scheme val="minor"/>
      </rPr>
      <t xml:space="preserve">28 to 30
</t>
    </r>
    <r>
      <rPr>
        <b/>
        <sz val="12"/>
        <color theme="3"/>
        <rFont val="Calibri"/>
        <family val="2"/>
        <scheme val="minor"/>
      </rPr>
      <t>•</t>
    </r>
    <r>
      <rPr>
        <sz val="12"/>
        <color theme="3"/>
        <rFont val="Calibri"/>
        <family val="2"/>
        <scheme val="minor"/>
      </rPr>
      <t xml:space="preserve"> </t>
    </r>
    <r>
      <rPr>
        <b/>
        <sz val="12"/>
        <color theme="3"/>
        <rFont val="Calibri"/>
        <family val="2"/>
        <scheme val="minor"/>
      </rPr>
      <t>Independent Activity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>Presentation Slide</t>
    </r>
    <r>
      <rPr>
        <sz val="12"/>
        <rFont val="Calibri"/>
        <family val="2"/>
        <scheme val="minor"/>
      </rPr>
      <t xml:space="preserve">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</si>
</sst>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3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1"/>
      <color rgb="FF202122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E2F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theme="4" tint="-0.49998474074526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5">
    <xf numFmtId="0" fontId="0" fillId="0" borderId="0" xfId="0"/>
    <xf numFmtId="0" fontId="5" fillId="2" borderId="19" xfId="0" applyFont="1" applyFill="1" applyBorder="1" applyAlignment="1" applyProtection="1">
      <alignment horizontal="center" wrapText="1"/>
      <protection locked="0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5" fillId="2" borderId="20" xfId="0" applyFont="1" applyFill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3" fillId="3" borderId="29" xfId="0" applyFont="1" applyFill="1" applyBorder="1" applyProtection="1">
      <protection hidden="1"/>
    </xf>
    <xf numFmtId="0" fontId="0" fillId="0" borderId="30" xfId="0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hidden="1"/>
    </xf>
    <xf numFmtId="0" fontId="0" fillId="3" borderId="28" xfId="0" applyFill="1" applyBorder="1" applyProtection="1">
      <protection hidden="1"/>
    </xf>
    <xf numFmtId="0" fontId="0" fillId="3" borderId="29" xfId="0" applyFill="1" applyBorder="1" applyProtection="1">
      <protection hidden="1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4" xfId="0" applyBorder="1" applyProtection="1">
      <protection locked="0"/>
    </xf>
    <xf numFmtId="0" fontId="3" fillId="3" borderId="9" xfId="0" applyFont="1" applyFill="1" applyBorder="1" applyProtection="1">
      <protection hidden="1"/>
    </xf>
    <xf numFmtId="0" fontId="0" fillId="0" borderId="17" xfId="0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6" fillId="3" borderId="31" xfId="0" applyFont="1" applyFill="1" applyBorder="1"/>
    <xf numFmtId="0" fontId="6" fillId="3" borderId="32" xfId="0" applyFont="1" applyFill="1" applyBorder="1" applyProtection="1">
      <protection hidden="1"/>
    </xf>
    <xf numFmtId="0" fontId="6" fillId="3" borderId="33" xfId="0" applyFont="1" applyFill="1" applyBorder="1" applyProtection="1">
      <protection hidden="1"/>
    </xf>
    <xf numFmtId="0" fontId="6" fillId="3" borderId="34" xfId="0" applyFont="1" applyFill="1" applyBorder="1" applyProtection="1">
      <protection hidden="1"/>
    </xf>
    <xf numFmtId="0" fontId="6" fillId="3" borderId="35" xfId="0" applyFont="1" applyFill="1" applyBorder="1" applyProtection="1">
      <protection hidden="1"/>
    </xf>
    <xf numFmtId="0" fontId="6" fillId="3" borderId="33" xfId="0" applyFont="1" applyFill="1" applyBorder="1"/>
    <xf numFmtId="0" fontId="6" fillId="3" borderId="36" xfId="0" applyFont="1" applyFill="1" applyBorder="1"/>
    <xf numFmtId="0" fontId="6" fillId="3" borderId="34" xfId="0" applyFont="1" applyFill="1" applyBorder="1"/>
    <xf numFmtId="0" fontId="6" fillId="3" borderId="35" xfId="0" applyFont="1" applyFill="1" applyBorder="1"/>
    <xf numFmtId="0" fontId="9" fillId="0" borderId="0" xfId="0" applyFont="1" applyAlignment="1">
      <alignment horizontal="left" vertical="top" wrapText="1"/>
    </xf>
    <xf numFmtId="0" fontId="4" fillId="2" borderId="45" xfId="0" applyFont="1" applyFill="1" applyBorder="1"/>
    <xf numFmtId="0" fontId="4" fillId="2" borderId="16" xfId="0" applyFont="1" applyFill="1" applyBorder="1"/>
    <xf numFmtId="0" fontId="8" fillId="6" borderId="45" xfId="0" applyFont="1" applyFill="1" applyBorder="1"/>
    <xf numFmtId="0" fontId="2" fillId="2" borderId="17" xfId="0" applyFont="1" applyFill="1" applyBorder="1"/>
    <xf numFmtId="0" fontId="8" fillId="6" borderId="13" xfId="0" applyFont="1" applyFill="1" applyBorder="1"/>
    <xf numFmtId="0" fontId="8" fillId="6" borderId="48" xfId="0" applyFont="1" applyFill="1" applyBorder="1"/>
    <xf numFmtId="0" fontId="8" fillId="6" borderId="49" xfId="0" applyFont="1" applyFill="1" applyBorder="1"/>
    <xf numFmtId="0" fontId="8" fillId="0" borderId="13" xfId="0" applyFont="1" applyBorder="1"/>
    <xf numFmtId="0" fontId="8" fillId="0" borderId="48" xfId="0" applyFont="1" applyBorder="1"/>
    <xf numFmtId="0" fontId="8" fillId="0" borderId="49" xfId="0" applyFont="1" applyBorder="1"/>
    <xf numFmtId="0" fontId="0" fillId="0" borderId="50" xfId="0" applyBorder="1"/>
    <xf numFmtId="0" fontId="0" fillId="0" borderId="51" xfId="0" applyBorder="1"/>
    <xf numFmtId="0" fontId="0" fillId="0" borderId="30" xfId="0" applyBorder="1"/>
    <xf numFmtId="0" fontId="0" fillId="0" borderId="46" xfId="0" applyBorder="1"/>
    <xf numFmtId="0" fontId="0" fillId="0" borderId="47" xfId="0" applyBorder="1"/>
    <xf numFmtId="0" fontId="5" fillId="2" borderId="60" xfId="0" applyFont="1" applyFill="1" applyBorder="1" applyAlignment="1" applyProtection="1">
      <alignment horizontal="center" wrapText="1"/>
      <protection locked="0"/>
    </xf>
    <xf numFmtId="0" fontId="6" fillId="3" borderId="61" xfId="0" applyFont="1" applyFill="1" applyBorder="1"/>
    <xf numFmtId="0" fontId="0" fillId="5" borderId="46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5" fillId="2" borderId="14" xfId="0" applyFont="1" applyFill="1" applyBorder="1" applyAlignment="1" applyProtection="1">
      <alignment horizontal="center" wrapText="1"/>
      <protection locked="0" hidden="1"/>
    </xf>
    <xf numFmtId="0" fontId="5" fillId="2" borderId="15" xfId="0" applyFont="1" applyFill="1" applyBorder="1" applyAlignment="1" applyProtection="1">
      <alignment horizontal="center" wrapText="1"/>
      <protection hidden="1"/>
    </xf>
    <xf numFmtId="0" fontId="5" fillId="2" borderId="17" xfId="0" applyFont="1" applyFill="1" applyBorder="1" applyAlignment="1" applyProtection="1">
      <alignment horizontal="center" wrapText="1"/>
      <protection hidden="1"/>
    </xf>
    <xf numFmtId="0" fontId="5" fillId="2" borderId="19" xfId="0" applyFont="1" applyFill="1" applyBorder="1" applyAlignment="1" applyProtection="1">
      <alignment horizontal="center" wrapText="1"/>
      <protection locked="0" hidden="1"/>
    </xf>
    <xf numFmtId="0" fontId="5" fillId="2" borderId="25" xfId="0" applyFont="1" applyFill="1" applyBorder="1" applyAlignment="1" applyProtection="1">
      <alignment horizontal="center" wrapText="1"/>
      <protection locked="0" hidden="1"/>
    </xf>
    <xf numFmtId="0" fontId="5" fillId="2" borderId="20" xfId="0" applyFont="1" applyFill="1" applyBorder="1" applyAlignment="1" applyProtection="1">
      <alignment horizontal="center" wrapText="1"/>
      <protection locked="0" hidden="1"/>
    </xf>
    <xf numFmtId="0" fontId="5" fillId="2" borderId="60" xfId="0" applyFont="1" applyFill="1" applyBorder="1" applyAlignment="1" applyProtection="1">
      <alignment horizontal="center" wrapText="1"/>
      <protection locked="0" hidden="1"/>
    </xf>
    <xf numFmtId="0" fontId="5" fillId="2" borderId="19" xfId="0" applyFont="1" applyFill="1" applyBorder="1" applyAlignment="1" applyProtection="1">
      <alignment horizontal="center" wrapText="1"/>
      <protection hidden="1"/>
    </xf>
    <xf numFmtId="0" fontId="5" fillId="2" borderId="25" xfId="0" applyFont="1" applyFill="1" applyBorder="1" applyAlignment="1" applyProtection="1">
      <alignment horizontal="center" wrapText="1"/>
      <protection hidden="1"/>
    </xf>
    <xf numFmtId="0" fontId="5" fillId="2" borderId="20" xfId="0" applyFont="1" applyFill="1" applyBorder="1" applyAlignment="1" applyProtection="1">
      <alignment horizontal="center" wrapText="1"/>
      <protection hidden="1"/>
    </xf>
    <xf numFmtId="0" fontId="0" fillId="0" borderId="26" xfId="0" applyBorder="1" applyAlignment="1" applyProtection="1">
      <alignment horizontal="center"/>
      <protection locked="0" hidden="1"/>
    </xf>
    <xf numFmtId="0" fontId="0" fillId="0" borderId="27" xfId="0" applyBorder="1" applyProtection="1">
      <protection locked="0" hidden="1"/>
    </xf>
    <xf numFmtId="0" fontId="0" fillId="0" borderId="26" xfId="0" applyBorder="1" applyProtection="1">
      <protection locked="0" hidden="1"/>
    </xf>
    <xf numFmtId="0" fontId="0" fillId="0" borderId="28" xfId="0" applyBorder="1" applyProtection="1">
      <protection locked="0" hidden="1"/>
    </xf>
    <xf numFmtId="0" fontId="0" fillId="0" borderId="30" xfId="0" applyBorder="1" applyProtection="1">
      <protection locked="0" hidden="1"/>
    </xf>
    <xf numFmtId="0" fontId="0" fillId="4" borderId="26" xfId="0" applyFill="1" applyBorder="1" applyProtection="1">
      <protection locked="0" hidden="1"/>
    </xf>
    <xf numFmtId="0" fontId="0" fillId="4" borderId="28" xfId="0" applyFill="1" applyBorder="1" applyProtection="1">
      <protection locked="0" hidden="1"/>
    </xf>
    <xf numFmtId="0" fontId="0" fillId="5" borderId="28" xfId="0" applyFill="1" applyBorder="1" applyAlignment="1" applyProtection="1">
      <alignment horizontal="center"/>
      <protection locked="0" hidden="1"/>
    </xf>
    <xf numFmtId="0" fontId="0" fillId="5" borderId="29" xfId="0" applyFill="1" applyBorder="1" applyAlignment="1" applyProtection="1">
      <alignment horizontal="center"/>
      <protection locked="0" hidden="1"/>
    </xf>
    <xf numFmtId="0" fontId="0" fillId="0" borderId="8" xfId="0" applyBorder="1" applyProtection="1">
      <protection locked="0" hidden="1"/>
    </xf>
    <xf numFmtId="0" fontId="0" fillId="0" borderId="14" xfId="0" applyBorder="1" applyProtection="1">
      <protection locked="0" hidden="1"/>
    </xf>
    <xf numFmtId="0" fontId="0" fillId="0" borderId="17" xfId="0" applyBorder="1" applyProtection="1">
      <protection locked="0" hidden="1"/>
    </xf>
    <xf numFmtId="0" fontId="0" fillId="4" borderId="14" xfId="0" applyFill="1" applyBorder="1" applyProtection="1">
      <protection locked="0" hidden="1"/>
    </xf>
    <xf numFmtId="0" fontId="0" fillId="5" borderId="14" xfId="0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4" borderId="8" xfId="0" applyFill="1" applyBorder="1" applyProtection="1"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6" fillId="3" borderId="31" xfId="0" applyFont="1" applyFill="1" applyBorder="1" applyProtection="1">
      <protection hidden="1"/>
    </xf>
    <xf numFmtId="0" fontId="6" fillId="3" borderId="36" xfId="0" applyFont="1" applyFill="1" applyBorder="1" applyProtection="1">
      <protection hidden="1"/>
    </xf>
    <xf numFmtId="0" fontId="6" fillId="3" borderId="61" xfId="0" applyFont="1" applyFill="1" applyBorder="1" applyProtection="1">
      <protection hidden="1"/>
    </xf>
    <xf numFmtId="0" fontId="17" fillId="8" borderId="14" xfId="0" applyFont="1" applyFill="1" applyBorder="1" applyAlignment="1">
      <alignment horizontal="center" vertical="center" wrapText="1"/>
    </xf>
    <xf numFmtId="16" fontId="0" fillId="0" borderId="0" xfId="0" applyNumberFormat="1"/>
    <xf numFmtId="9" fontId="0" fillId="0" borderId="0" xfId="0" applyNumberFormat="1"/>
    <xf numFmtId="1" fontId="0" fillId="0" borderId="0" xfId="1" applyNumberFormat="1" applyFont="1" applyFill="1" applyBorder="1"/>
    <xf numFmtId="0" fontId="8" fillId="0" borderId="0" xfId="0" applyFont="1" applyAlignment="1">
      <alignment vertical="center" wrapText="1"/>
    </xf>
    <xf numFmtId="3" fontId="0" fillId="0" borderId="1" xfId="0" applyNumberFormat="1" applyBorder="1" applyProtection="1">
      <protection locked="0" hidden="1"/>
    </xf>
    <xf numFmtId="3" fontId="0" fillId="0" borderId="47" xfId="0" applyNumberFormat="1" applyBorder="1" applyProtection="1">
      <protection locked="0" hidden="1"/>
    </xf>
    <xf numFmtId="3" fontId="0" fillId="0" borderId="28" xfId="0" applyNumberFormat="1" applyBorder="1" applyProtection="1">
      <protection locked="0" hidden="1"/>
    </xf>
    <xf numFmtId="3" fontId="3" fillId="3" borderId="29" xfId="0" applyNumberFormat="1" applyFont="1" applyFill="1" applyBorder="1" applyProtection="1">
      <protection hidden="1"/>
    </xf>
    <xf numFmtId="3" fontId="0" fillId="0" borderId="26" xfId="0" applyNumberFormat="1" applyBorder="1" applyProtection="1">
      <protection locked="0" hidden="1"/>
    </xf>
    <xf numFmtId="3" fontId="3" fillId="3" borderId="9" xfId="0" applyNumberFormat="1" applyFont="1" applyFill="1" applyBorder="1" applyProtection="1">
      <protection hidden="1"/>
    </xf>
    <xf numFmtId="3" fontId="0" fillId="0" borderId="21" xfId="0" applyNumberFormat="1" applyBorder="1" applyProtection="1">
      <protection locked="0" hidden="1"/>
    </xf>
    <xf numFmtId="3" fontId="6" fillId="3" borderId="33" xfId="0" applyNumberFormat="1" applyFont="1" applyFill="1" applyBorder="1" applyProtection="1">
      <protection hidden="1"/>
    </xf>
    <xf numFmtId="3" fontId="6" fillId="3" borderId="34" xfId="0" applyNumberFormat="1" applyFont="1" applyFill="1" applyBorder="1" applyProtection="1">
      <protection hidden="1"/>
    </xf>
    <xf numFmtId="3" fontId="6" fillId="3" borderId="35" xfId="0" applyNumberFormat="1" applyFont="1" applyFill="1" applyBorder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2" borderId="70" xfId="0" applyFont="1" applyFill="1" applyBorder="1" applyAlignment="1" applyProtection="1">
      <alignment horizontal="center" wrapText="1"/>
      <protection locked="0" hidden="1"/>
    </xf>
    <xf numFmtId="0" fontId="0" fillId="4" borderId="16" xfId="0" applyFill="1" applyBorder="1" applyProtection="1">
      <protection locked="0" hidden="1"/>
    </xf>
    <xf numFmtId="0" fontId="6" fillId="3" borderId="69" xfId="0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10" borderId="14" xfId="0" applyFill="1" applyBorder="1" applyProtection="1">
      <protection hidden="1"/>
    </xf>
    <xf numFmtId="0" fontId="0" fillId="0" borderId="14" xfId="0" applyBorder="1" applyProtection="1">
      <protection hidden="1"/>
    </xf>
    <xf numFmtId="0" fontId="8" fillId="0" borderId="14" xfId="0" applyFont="1" applyBorder="1" applyProtection="1">
      <protection hidden="1"/>
    </xf>
    <xf numFmtId="0" fontId="0" fillId="10" borderId="17" xfId="0" applyFill="1" applyBorder="1" applyProtection="1">
      <protection hidden="1"/>
    </xf>
    <xf numFmtId="0" fontId="8" fillId="0" borderId="17" xfId="0" applyFont="1" applyBorder="1" applyProtection="1">
      <protection hidden="1"/>
    </xf>
    <xf numFmtId="0" fontId="0" fillId="0" borderId="17" xfId="0" applyBorder="1" applyProtection="1">
      <protection hidden="1"/>
    </xf>
    <xf numFmtId="0" fontId="0" fillId="10" borderId="8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2" xfId="0" applyBorder="1" applyProtection="1">
      <protection locked="0" hidden="1"/>
    </xf>
    <xf numFmtId="0" fontId="0" fillId="0" borderId="29" xfId="0" applyBorder="1" applyProtection="1">
      <protection locked="0" hidden="1"/>
    </xf>
    <xf numFmtId="0" fontId="0" fillId="0" borderId="23" xfId="0" applyBorder="1" applyProtection="1">
      <protection locked="0" hidden="1"/>
    </xf>
    <xf numFmtId="0" fontId="0" fillId="5" borderId="8" xfId="0" applyFill="1" applyBorder="1" applyAlignment="1" applyProtection="1">
      <alignment horizontal="center"/>
      <protection locked="0" hidden="1"/>
    </xf>
    <xf numFmtId="0" fontId="0" fillId="5" borderId="19" xfId="0" applyFill="1" applyBorder="1" applyAlignment="1" applyProtection="1">
      <alignment horizontal="center"/>
      <protection locked="0" hidden="1"/>
    </xf>
    <xf numFmtId="0" fontId="0" fillId="5" borderId="2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 hidden="1"/>
    </xf>
    <xf numFmtId="0" fontId="0" fillId="5" borderId="3" xfId="0" applyFill="1" applyBorder="1" applyAlignment="1" applyProtection="1">
      <alignment horizontal="center"/>
      <protection locked="0" hidden="1"/>
    </xf>
    <xf numFmtId="0" fontId="5" fillId="2" borderId="16" xfId="0" applyFont="1" applyFill="1" applyBorder="1" applyAlignment="1" applyProtection="1">
      <alignment horizontal="center" wrapText="1"/>
      <protection locked="0" hidden="1"/>
    </xf>
    <xf numFmtId="0" fontId="22" fillId="0" borderId="0" xfId="0" applyFont="1"/>
    <xf numFmtId="44" fontId="22" fillId="0" borderId="0" xfId="2" applyFont="1"/>
    <xf numFmtId="1" fontId="21" fillId="0" borderId="0" xfId="0" applyNumberFormat="1" applyFont="1"/>
    <xf numFmtId="1" fontId="22" fillId="0" borderId="0" xfId="0" applyNumberFormat="1" applyFont="1"/>
    <xf numFmtId="0" fontId="21" fillId="0" borderId="13" xfId="0" applyFont="1" applyBorder="1"/>
    <xf numFmtId="1" fontId="21" fillId="0" borderId="48" xfId="0" applyNumberFormat="1" applyFont="1" applyBorder="1"/>
    <xf numFmtId="0" fontId="21" fillId="0" borderId="48" xfId="0" applyFont="1" applyBorder="1"/>
    <xf numFmtId="3" fontId="21" fillId="0" borderId="48" xfId="0" applyNumberFormat="1" applyFont="1" applyBorder="1" applyAlignment="1">
      <alignment horizontal="center"/>
    </xf>
    <xf numFmtId="44" fontId="21" fillId="0" borderId="48" xfId="2" applyFont="1" applyBorder="1" applyAlignment="1">
      <alignment horizontal="center"/>
    </xf>
    <xf numFmtId="44" fontId="21" fillId="0" borderId="49" xfId="2" applyFont="1" applyBorder="1" applyAlignment="1">
      <alignment horizontal="center"/>
    </xf>
    <xf numFmtId="0" fontId="22" fillId="0" borderId="50" xfId="0" applyFont="1" applyBorder="1" applyAlignment="1" applyProtection="1">
      <alignment horizontal="center"/>
      <protection locked="0"/>
    </xf>
    <xf numFmtId="44" fontId="21" fillId="0" borderId="51" xfId="2" applyFont="1" applyBorder="1" applyAlignment="1">
      <alignment horizontal="center" wrapText="1"/>
    </xf>
    <xf numFmtId="0" fontId="22" fillId="0" borderId="30" xfId="0" applyFont="1" applyBorder="1" applyAlignment="1" applyProtection="1">
      <alignment horizontal="center"/>
      <protection locked="0"/>
    </xf>
    <xf numFmtId="0" fontId="21" fillId="0" borderId="46" xfId="0" applyFont="1" applyBorder="1" applyProtection="1">
      <protection locked="0"/>
    </xf>
    <xf numFmtId="0" fontId="21" fillId="0" borderId="46" xfId="0" applyFont="1" applyBorder="1" applyAlignment="1" applyProtection="1">
      <alignment horizontal="center"/>
      <protection locked="0"/>
    </xf>
    <xf numFmtId="44" fontId="21" fillId="0" borderId="46" xfId="2" applyFont="1" applyBorder="1" applyAlignment="1" applyProtection="1">
      <alignment horizontal="center"/>
      <protection locked="0"/>
    </xf>
    <xf numFmtId="44" fontId="21" fillId="0" borderId="47" xfId="2" applyFont="1" applyBorder="1" applyAlignment="1" applyProtection="1">
      <alignment horizontal="center"/>
      <protection locked="0"/>
    </xf>
    <xf numFmtId="0" fontId="21" fillId="11" borderId="13" xfId="0" applyFont="1" applyFill="1" applyBorder="1"/>
    <xf numFmtId="0" fontId="21" fillId="11" borderId="48" xfId="0" applyFont="1" applyFill="1" applyBorder="1"/>
    <xf numFmtId="44" fontId="21" fillId="11" borderId="48" xfId="2" applyFont="1" applyFill="1" applyBorder="1"/>
    <xf numFmtId="44" fontId="21" fillId="11" borderId="49" xfId="2" applyFont="1" applyFill="1" applyBorder="1"/>
    <xf numFmtId="0" fontId="21" fillId="0" borderId="50" xfId="0" applyFont="1" applyBorder="1"/>
    <xf numFmtId="44" fontId="21" fillId="0" borderId="51" xfId="2" applyFont="1" applyBorder="1"/>
    <xf numFmtId="44" fontId="22" fillId="0" borderId="51" xfId="2" applyFont="1" applyBorder="1" applyAlignment="1">
      <alignment wrapText="1"/>
    </xf>
    <xf numFmtId="0" fontId="22" fillId="0" borderId="50" xfId="0" applyFont="1" applyBorder="1"/>
    <xf numFmtId="3" fontId="22" fillId="0" borderId="50" xfId="0" applyNumberFormat="1" applyFont="1" applyBorder="1" applyAlignment="1" applyProtection="1">
      <alignment wrapText="1"/>
      <protection locked="0"/>
    </xf>
    <xf numFmtId="3" fontId="21" fillId="0" borderId="50" xfId="0" applyNumberFormat="1" applyFont="1" applyBorder="1" applyAlignment="1" applyProtection="1">
      <alignment wrapText="1"/>
      <protection locked="0"/>
    </xf>
    <xf numFmtId="44" fontId="21" fillId="0" borderId="51" xfId="2" applyFont="1" applyBorder="1" applyAlignment="1">
      <alignment wrapText="1"/>
    </xf>
    <xf numFmtId="0" fontId="22" fillId="0" borderId="30" xfId="0" applyFont="1" applyBorder="1"/>
    <xf numFmtId="0" fontId="22" fillId="0" borderId="46" xfId="0" applyFont="1" applyBorder="1"/>
    <xf numFmtId="4" fontId="22" fillId="0" borderId="46" xfId="0" applyNumberFormat="1" applyFont="1" applyBorder="1"/>
    <xf numFmtId="44" fontId="22" fillId="0" borderId="46" xfId="2" applyFont="1" applyBorder="1"/>
    <xf numFmtId="0" fontId="9" fillId="0" borderId="0" xfId="0" applyFont="1" applyAlignment="1" applyProtection="1">
      <alignment vertical="top" wrapText="1"/>
      <protection hidden="1"/>
    </xf>
    <xf numFmtId="0" fontId="9" fillId="0" borderId="40" xfId="0" applyFont="1" applyBorder="1" applyAlignment="1" applyProtection="1">
      <alignment vertical="top" wrapText="1"/>
      <protection hidden="1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wrapText="1"/>
      <protection locked="0"/>
    </xf>
    <xf numFmtId="44" fontId="21" fillId="0" borderId="0" xfId="2" applyFont="1" applyBorder="1" applyAlignment="1" applyProtection="1">
      <alignment horizontal="center" wrapText="1"/>
      <protection locked="0"/>
    </xf>
    <xf numFmtId="0" fontId="21" fillId="0" borderId="0" xfId="0" applyFont="1"/>
    <xf numFmtId="4" fontId="21" fillId="0" borderId="0" xfId="0" applyNumberFormat="1" applyFont="1"/>
    <xf numFmtId="44" fontId="21" fillId="0" borderId="0" xfId="2" applyFont="1" applyBorder="1"/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alignment horizontal="right" wrapText="1"/>
      <protection locked="0"/>
    </xf>
    <xf numFmtId="4" fontId="22" fillId="0" borderId="0" xfId="0" applyNumberFormat="1" applyFont="1" applyAlignment="1" applyProtection="1">
      <alignment horizontal="right" wrapText="1"/>
      <protection locked="0"/>
    </xf>
    <xf numFmtId="44" fontId="22" fillId="0" borderId="0" xfId="2" applyFont="1" applyBorder="1" applyAlignment="1" applyProtection="1">
      <alignment wrapText="1"/>
      <protection locked="0"/>
    </xf>
    <xf numFmtId="3" fontId="22" fillId="0" borderId="0" xfId="0" applyNumberFormat="1" applyFont="1"/>
    <xf numFmtId="0" fontId="22" fillId="0" borderId="0" xfId="0" applyFont="1" applyProtection="1">
      <protection locked="0"/>
    </xf>
    <xf numFmtId="3" fontId="22" fillId="0" borderId="0" xfId="0" applyNumberFormat="1" applyFont="1" applyAlignment="1" applyProtection="1">
      <alignment horizontal="left"/>
      <protection locked="0"/>
    </xf>
    <xf numFmtId="4" fontId="22" fillId="0" borderId="0" xfId="0" applyNumberFormat="1" applyFont="1"/>
    <xf numFmtId="44" fontId="22" fillId="0" borderId="47" xfId="2" applyFont="1" applyBorder="1" applyAlignment="1">
      <alignment wrapText="1"/>
    </xf>
    <xf numFmtId="0" fontId="22" fillId="0" borderId="0" xfId="0" applyFont="1" applyAlignment="1">
      <alignment wrapText="1"/>
    </xf>
    <xf numFmtId="3" fontId="21" fillId="0" borderId="50" xfId="0" applyNumberFormat="1" applyFont="1" applyBorder="1"/>
    <xf numFmtId="0" fontId="21" fillId="12" borderId="14" xfId="0" applyFont="1" applyFill="1" applyBorder="1"/>
    <xf numFmtId="1" fontId="21" fillId="12" borderId="14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0" fillId="0" borderId="14" xfId="0" applyBorder="1"/>
    <xf numFmtId="3" fontId="0" fillId="0" borderId="14" xfId="0" applyNumberFormat="1" applyBorder="1"/>
    <xf numFmtId="16" fontId="0" fillId="0" borderId="14" xfId="0" applyNumberFormat="1" applyBorder="1"/>
    <xf numFmtId="9" fontId="0" fillId="0" borderId="14" xfId="1" applyFont="1" applyBorder="1"/>
    <xf numFmtId="9" fontId="0" fillId="0" borderId="14" xfId="0" applyNumberFormat="1" applyBorder="1"/>
    <xf numFmtId="1" fontId="0" fillId="0" borderId="14" xfId="1" applyNumberFormat="1" applyFont="1" applyBorder="1"/>
    <xf numFmtId="1" fontId="0" fillId="0" borderId="14" xfId="1" applyNumberFormat="1" applyFont="1" applyFill="1" applyBorder="1"/>
    <xf numFmtId="0" fontId="20" fillId="0" borderId="14" xfId="0" applyFont="1" applyBorder="1"/>
    <xf numFmtId="0" fontId="8" fillId="0" borderId="14" xfId="0" applyFont="1" applyBorder="1" applyAlignment="1">
      <alignment vertical="center" wrapText="1"/>
    </xf>
    <xf numFmtId="0" fontId="19" fillId="13" borderId="14" xfId="0" applyFont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4" xfId="0" applyFont="1" applyBorder="1"/>
    <xf numFmtId="0" fontId="2" fillId="14" borderId="0" xfId="0" applyFont="1" applyFill="1"/>
    <xf numFmtId="0" fontId="9" fillId="0" borderId="37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5" fillId="2" borderId="62" xfId="0" applyFont="1" applyFill="1" applyBorder="1" applyAlignment="1" applyProtection="1">
      <alignment horizontal="center" wrapText="1"/>
      <protection locked="0"/>
    </xf>
    <xf numFmtId="0" fontId="5" fillId="2" borderId="63" xfId="0" applyFont="1" applyFill="1" applyBorder="1" applyAlignment="1" applyProtection="1">
      <alignment horizontal="center" wrapText="1"/>
      <protection locked="0"/>
    </xf>
    <xf numFmtId="0" fontId="5" fillId="2" borderId="10" xfId="0" applyFont="1" applyFill="1" applyBorder="1" applyAlignment="1" applyProtection="1">
      <alignment horizontal="center" wrapText="1"/>
      <protection locked="0"/>
    </xf>
    <xf numFmtId="0" fontId="5" fillId="2" borderId="2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24" xfId="0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20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22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23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 hidden="1"/>
    </xf>
    <xf numFmtId="0" fontId="5" fillId="2" borderId="9" xfId="0" applyFont="1" applyFill="1" applyBorder="1" applyAlignment="1" applyProtection="1">
      <alignment horizontal="center" wrapText="1"/>
      <protection locked="0" hidden="1"/>
    </xf>
    <xf numFmtId="0" fontId="5" fillId="2" borderId="20" xfId="0" applyFont="1" applyFill="1" applyBorder="1" applyAlignment="1" applyProtection="1">
      <alignment horizontal="center" wrapText="1"/>
      <protection locked="0" hidden="1"/>
    </xf>
    <xf numFmtId="0" fontId="5" fillId="2" borderId="26" xfId="0" applyFont="1" applyFill="1" applyBorder="1" applyAlignment="1" applyProtection="1">
      <alignment horizontal="center" wrapText="1"/>
      <protection locked="0" hidden="1"/>
    </xf>
    <xf numFmtId="0" fontId="5" fillId="2" borderId="28" xfId="0" applyFont="1" applyFill="1" applyBorder="1" applyAlignment="1" applyProtection="1">
      <alignment horizontal="center" wrapText="1"/>
      <protection locked="0" hidden="1"/>
    </xf>
    <xf numFmtId="0" fontId="5" fillId="2" borderId="29" xfId="0" applyFont="1" applyFill="1" applyBorder="1" applyAlignment="1" applyProtection="1">
      <alignment horizontal="center" wrapText="1"/>
      <protection locked="0" hidden="1"/>
    </xf>
    <xf numFmtId="0" fontId="5" fillId="2" borderId="1" xfId="0" applyFont="1" applyFill="1" applyBorder="1" applyAlignment="1" applyProtection="1">
      <alignment horizontal="center" wrapText="1"/>
      <protection locked="0" hidden="1"/>
    </xf>
    <xf numFmtId="0" fontId="5" fillId="2" borderId="4" xfId="0" applyFont="1" applyFill="1" applyBorder="1" applyAlignment="1" applyProtection="1">
      <alignment horizontal="center" wrapText="1"/>
      <protection locked="0" hidden="1"/>
    </xf>
    <xf numFmtId="0" fontId="5" fillId="2" borderId="5" xfId="0" applyFont="1" applyFill="1" applyBorder="1" applyAlignment="1" applyProtection="1">
      <alignment horizontal="center" wrapText="1"/>
      <protection locked="0" hidden="1"/>
    </xf>
    <xf numFmtId="0" fontId="5" fillId="2" borderId="6" xfId="0" applyFont="1" applyFill="1" applyBorder="1" applyAlignment="1" applyProtection="1">
      <alignment horizontal="center" wrapText="1"/>
      <protection locked="0" hidden="1"/>
    </xf>
    <xf numFmtId="0" fontId="5" fillId="2" borderId="7" xfId="0" applyFont="1" applyFill="1" applyBorder="1" applyAlignment="1" applyProtection="1">
      <alignment horizontal="center" wrapText="1"/>
      <protection locked="0" hidden="1"/>
    </xf>
    <xf numFmtId="0" fontId="5" fillId="2" borderId="17" xfId="0" applyFont="1" applyFill="1" applyBorder="1" applyAlignment="1" applyProtection="1">
      <alignment horizontal="center" wrapText="1"/>
      <protection hidden="1"/>
    </xf>
    <xf numFmtId="0" fontId="5" fillId="2" borderId="18" xfId="0" applyFont="1" applyFill="1" applyBorder="1" applyAlignment="1" applyProtection="1">
      <alignment horizontal="center" wrapText="1"/>
      <protection hidden="1"/>
    </xf>
    <xf numFmtId="0" fontId="2" fillId="7" borderId="17" xfId="0" applyFont="1" applyFill="1" applyBorder="1" applyAlignment="1" applyProtection="1">
      <alignment horizontal="center"/>
      <protection hidden="1"/>
    </xf>
    <xf numFmtId="0" fontId="4" fillId="7" borderId="45" xfId="0" applyFont="1" applyFill="1" applyBorder="1" applyAlignment="1" applyProtection="1">
      <alignment horizont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9" fillId="0" borderId="52" xfId="0" applyFont="1" applyBorder="1" applyAlignment="1" applyProtection="1">
      <alignment horizontal="left" vertical="top" wrapText="1"/>
      <protection hidden="1"/>
    </xf>
    <xf numFmtId="0" fontId="9" fillId="0" borderId="53" xfId="0" applyFont="1" applyBorder="1" applyAlignment="1" applyProtection="1">
      <alignment horizontal="left" vertical="top" wrapText="1"/>
      <protection hidden="1"/>
    </xf>
    <xf numFmtId="0" fontId="9" fillId="0" borderId="54" xfId="0" applyFont="1" applyBorder="1" applyAlignment="1" applyProtection="1">
      <alignment horizontal="left" vertical="top" wrapText="1"/>
      <protection hidden="1"/>
    </xf>
    <xf numFmtId="0" fontId="9" fillId="0" borderId="55" xfId="0" applyFont="1" applyBorder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9" fillId="0" borderId="56" xfId="0" applyFont="1" applyBorder="1" applyAlignment="1" applyProtection="1">
      <alignment horizontal="left" vertical="top" wrapText="1"/>
      <protection hidden="1"/>
    </xf>
    <xf numFmtId="0" fontId="9" fillId="0" borderId="57" xfId="0" applyFont="1" applyBorder="1" applyAlignment="1" applyProtection="1">
      <alignment horizontal="left" vertical="top" wrapText="1"/>
      <protection hidden="1"/>
    </xf>
    <xf numFmtId="0" fontId="9" fillId="0" borderId="58" xfId="0" applyFont="1" applyBorder="1" applyAlignment="1" applyProtection="1">
      <alignment horizontal="left" vertical="top" wrapText="1"/>
      <protection hidden="1"/>
    </xf>
    <xf numFmtId="0" fontId="9" fillId="0" borderId="59" xfId="0" applyFont="1" applyBorder="1" applyAlignment="1" applyProtection="1">
      <alignment horizontal="left" vertical="top" wrapText="1"/>
      <protection hidden="1"/>
    </xf>
    <xf numFmtId="0" fontId="5" fillId="2" borderId="62" xfId="0" applyFont="1" applyFill="1" applyBorder="1" applyAlignment="1" applyProtection="1">
      <alignment horizontal="center" wrapText="1"/>
      <protection locked="0" hidden="1"/>
    </xf>
    <xf numFmtId="0" fontId="5" fillId="2" borderId="63" xfId="0" applyFont="1" applyFill="1" applyBorder="1" applyAlignment="1" applyProtection="1">
      <alignment horizontal="center" wrapText="1"/>
      <protection locked="0" hidden="1"/>
    </xf>
    <xf numFmtId="0" fontId="5" fillId="2" borderId="5" xfId="0" applyFont="1" applyFill="1" applyBorder="1" applyAlignment="1" applyProtection="1">
      <alignment horizontal="center" wrapText="1"/>
      <protection hidden="1"/>
    </xf>
    <xf numFmtId="0" fontId="5" fillId="2" borderId="6" xfId="0" applyFont="1" applyFill="1" applyBorder="1" applyAlignment="1" applyProtection="1">
      <alignment horizontal="center" wrapText="1"/>
      <protection hidden="1"/>
    </xf>
    <xf numFmtId="0" fontId="5" fillId="2" borderId="7" xfId="0" applyFont="1" applyFill="1" applyBorder="1" applyAlignment="1" applyProtection="1">
      <alignment horizontal="center" wrapText="1"/>
      <protection hidden="1"/>
    </xf>
    <xf numFmtId="0" fontId="5" fillId="2" borderId="10" xfId="0" applyFont="1" applyFill="1" applyBorder="1" applyAlignment="1" applyProtection="1">
      <alignment horizontal="center" wrapText="1"/>
      <protection locked="0" hidden="1"/>
    </xf>
    <xf numFmtId="0" fontId="5" fillId="2" borderId="21" xfId="0" applyFont="1" applyFill="1" applyBorder="1" applyAlignment="1" applyProtection="1">
      <alignment horizontal="center" wrapText="1"/>
      <protection locked="0" hidden="1"/>
    </xf>
    <xf numFmtId="0" fontId="5" fillId="2" borderId="11" xfId="0" applyFont="1" applyFill="1" applyBorder="1" applyAlignment="1" applyProtection="1">
      <alignment horizontal="center" wrapText="1"/>
      <protection locked="0" hidden="1"/>
    </xf>
    <xf numFmtId="0" fontId="5" fillId="2" borderId="22" xfId="0" applyFont="1" applyFill="1" applyBorder="1" applyAlignment="1" applyProtection="1">
      <alignment horizontal="center" wrapText="1"/>
      <protection locked="0" hidden="1"/>
    </xf>
    <xf numFmtId="0" fontId="5" fillId="2" borderId="12" xfId="0" applyFont="1" applyFill="1" applyBorder="1" applyAlignment="1" applyProtection="1">
      <alignment horizontal="center" wrapText="1"/>
      <protection locked="0" hidden="1"/>
    </xf>
    <xf numFmtId="0" fontId="5" fillId="2" borderId="23" xfId="0" applyFont="1" applyFill="1" applyBorder="1" applyAlignment="1" applyProtection="1">
      <alignment horizontal="center" wrapText="1"/>
      <protection locked="0" hidden="1"/>
    </xf>
    <xf numFmtId="0" fontId="5" fillId="2" borderId="13" xfId="0" applyFont="1" applyFill="1" applyBorder="1" applyAlignment="1" applyProtection="1">
      <alignment horizontal="center" wrapText="1"/>
      <protection locked="0" hidden="1"/>
    </xf>
    <xf numFmtId="0" fontId="5" fillId="2" borderId="24" xfId="0" applyFont="1" applyFill="1" applyBorder="1" applyAlignment="1" applyProtection="1">
      <alignment horizontal="center" wrapText="1"/>
      <protection locked="0" hidden="1"/>
    </xf>
    <xf numFmtId="0" fontId="5" fillId="2" borderId="8" xfId="0" applyFont="1" applyFill="1" applyBorder="1" applyAlignment="1" applyProtection="1">
      <alignment horizontal="center" wrapText="1"/>
      <protection locked="0" hidden="1"/>
    </xf>
    <xf numFmtId="0" fontId="5" fillId="2" borderId="14" xfId="0" applyFont="1" applyFill="1" applyBorder="1" applyAlignment="1" applyProtection="1">
      <alignment horizontal="center" wrapText="1"/>
      <protection locked="0" hidden="1"/>
    </xf>
    <xf numFmtId="0" fontId="5" fillId="2" borderId="15" xfId="0" applyFont="1" applyFill="1" applyBorder="1" applyAlignment="1" applyProtection="1">
      <alignment horizontal="center" wrapText="1"/>
      <protection hidden="1"/>
    </xf>
    <xf numFmtId="0" fontId="5" fillId="2" borderId="16" xfId="0" applyFont="1" applyFill="1" applyBorder="1" applyAlignment="1" applyProtection="1">
      <alignment horizontal="center" wrapText="1"/>
      <protection hidden="1"/>
    </xf>
    <xf numFmtId="0" fontId="5" fillId="2" borderId="19" xfId="0" applyFont="1" applyFill="1" applyBorder="1" applyAlignment="1" applyProtection="1">
      <alignment horizontal="center" wrapText="1"/>
      <protection locked="0" hidden="1"/>
    </xf>
    <xf numFmtId="0" fontId="19" fillId="8" borderId="17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9" borderId="45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horizontal="center" wrapText="1"/>
      <protection locked="0" hidden="1"/>
    </xf>
    <xf numFmtId="0" fontId="5" fillId="2" borderId="64" xfId="0" applyFont="1" applyFill="1" applyBorder="1" applyAlignment="1" applyProtection="1">
      <alignment horizontal="center" wrapText="1"/>
      <protection locked="0" hidden="1"/>
    </xf>
    <xf numFmtId="0" fontId="5" fillId="2" borderId="65" xfId="0" applyFont="1" applyFill="1" applyBorder="1" applyAlignment="1" applyProtection="1">
      <alignment horizontal="center" wrapText="1"/>
      <protection locked="0" hidden="1"/>
    </xf>
    <xf numFmtId="0" fontId="5" fillId="2" borderId="66" xfId="0" applyFont="1" applyFill="1" applyBorder="1" applyAlignment="1" applyProtection="1">
      <alignment horizontal="center" wrapText="1"/>
      <protection locked="0" hidden="1"/>
    </xf>
    <xf numFmtId="0" fontId="5" fillId="2" borderId="67" xfId="0" applyFont="1" applyFill="1" applyBorder="1" applyAlignment="1" applyProtection="1">
      <alignment horizontal="center" wrapText="1"/>
      <protection locked="0" hidden="1"/>
    </xf>
    <xf numFmtId="0" fontId="5" fillId="2" borderId="68" xfId="0" applyFont="1" applyFill="1" applyBorder="1" applyAlignment="1" applyProtection="1">
      <alignment horizontal="center" wrapText="1"/>
      <protection locked="0" hidden="1"/>
    </xf>
    <xf numFmtId="0" fontId="2" fillId="2" borderId="14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9" fillId="0" borderId="37" xfId="0" applyFont="1" applyBorder="1" applyAlignment="1" applyProtection="1">
      <alignment horizontal="left" vertical="top" wrapText="1"/>
      <protection hidden="1"/>
    </xf>
    <xf numFmtId="0" fontId="9" fillId="0" borderId="38" xfId="0" applyFont="1" applyBorder="1" applyAlignment="1" applyProtection="1">
      <alignment horizontal="left" vertical="top" wrapText="1"/>
      <protection hidden="1"/>
    </xf>
    <xf numFmtId="0" fontId="9" fillId="0" borderId="39" xfId="0" applyFont="1" applyBorder="1" applyAlignment="1" applyProtection="1">
      <alignment horizontal="left" vertical="top" wrapText="1"/>
      <protection hidden="1"/>
    </xf>
    <xf numFmtId="0" fontId="9" fillId="0" borderId="40" xfId="0" applyFont="1" applyBorder="1" applyAlignment="1" applyProtection="1">
      <alignment horizontal="left" vertical="top" wrapText="1"/>
      <protection hidden="1"/>
    </xf>
    <xf numFmtId="0" fontId="9" fillId="0" borderId="41" xfId="0" applyFont="1" applyBorder="1" applyAlignment="1" applyProtection="1">
      <alignment horizontal="left" vertical="top" wrapText="1"/>
      <protection hidden="1"/>
    </xf>
    <xf numFmtId="0" fontId="9" fillId="0" borderId="42" xfId="0" applyFont="1" applyBorder="1" applyAlignment="1" applyProtection="1">
      <alignment horizontal="left" vertical="top" wrapText="1"/>
      <protection hidden="1"/>
    </xf>
    <xf numFmtId="0" fontId="9" fillId="0" borderId="43" xfId="0" applyFont="1" applyBorder="1" applyAlignment="1" applyProtection="1">
      <alignment horizontal="left" vertical="top" wrapText="1"/>
      <protection hidden="1"/>
    </xf>
    <xf numFmtId="0" fontId="9" fillId="0" borderId="44" xfId="0" applyFont="1" applyBorder="1" applyAlignment="1" applyProtection="1">
      <alignment horizontal="left" vertical="top" wrapText="1"/>
      <protection hidden="1"/>
    </xf>
  </cellXfs>
  <cellStyles count="3">
    <cellStyle name="Currency" xfId="2" builtinId="4"/>
    <cellStyle name="Normal" xfId="0" builtinId="0"/>
    <cellStyle name="Percent" xfId="1" builtinId="5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4F4F"/>
        </patternFill>
      </fill>
    </dxf>
    <dxf>
      <fill>
        <patternFill>
          <bgColor theme="9" tint="0.39994506668294322"/>
        </patternFill>
      </fill>
    </dxf>
    <dxf>
      <fill>
        <patternFill>
          <bgColor rgb="FFFF4F4F"/>
        </patternFill>
      </fill>
    </dxf>
    <dxf>
      <fill>
        <patternFill>
          <bgColor theme="9" tint="0.39994506668294322"/>
        </patternFill>
      </fill>
    </dxf>
    <dxf>
      <fill>
        <patternFill>
          <bgColor rgb="FFFF4F4F"/>
        </patternFill>
      </fill>
    </dxf>
    <dxf>
      <fill>
        <patternFill>
          <bgColor theme="9" tint="0.39994506668294322"/>
        </patternFill>
      </fill>
    </dxf>
    <dxf>
      <fill>
        <patternFill>
          <bgColor rgb="FFFF4F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carlin_schisto_org_uk/Documents/Programmes/Annual%20Planning/PCT%20Plans/GLO_Country%20PCT%20Plan_Template_2019-2024_FINAL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lines (English)"/>
      <sheetName val="Guidelines (Francais)"/>
      <sheetName val="Country Information"/>
      <sheetName val="April 2019 - March 2020"/>
      <sheetName val="April 2020 - March 2021"/>
      <sheetName val="April 2021 - March 2022"/>
      <sheetName val="April 2022 - March 2023"/>
      <sheetName val="April 2023 - March 2024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BiAnnual PZQ to SAC</v>
          </cell>
          <cell r="B5" t="str">
            <v>BiAnnual PZQ to high-risk adults</v>
          </cell>
          <cell r="C5" t="str">
            <v>BiAnnual to pre-SAC</v>
          </cell>
          <cell r="D5" t="str">
            <v>BiAnnual to SAC</v>
          </cell>
        </row>
        <row r="6">
          <cell r="A6" t="str">
            <v>Annual PZQ to SAC</v>
          </cell>
          <cell r="B6" t="str">
            <v>Annual PZQ to high-risk adults</v>
          </cell>
          <cell r="C6" t="str">
            <v>Annual to pre-SAC</v>
          </cell>
          <cell r="D6" t="str">
            <v>Annual to SAC</v>
          </cell>
        </row>
        <row r="7">
          <cell r="A7" t="str">
            <v>Biennial PZQ to SAC</v>
          </cell>
          <cell r="B7" t="str">
            <v>Biennial PZQ to high-risk adults</v>
          </cell>
        </row>
        <row r="8">
          <cell r="A8" t="str">
            <v>PZQ to SAC every three years</v>
          </cell>
        </row>
        <row r="9">
          <cell r="A9" t="str">
            <v>PZQ to SAC twice during their primary schooling age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4700-3E49-443A-A558-11B4E59933F9}">
  <sheetPr codeName="Sheet1"/>
  <dimension ref="B1:R35"/>
  <sheetViews>
    <sheetView zoomScale="70" zoomScaleNormal="70" workbookViewId="0">
      <selection activeCell="F49" sqref="F49"/>
    </sheetView>
  </sheetViews>
  <sheetFormatPr defaultRowHeight="15" x14ac:dyDescent="0.25"/>
  <cols>
    <col min="1" max="1" width="4.5703125" customWidth="1"/>
    <col min="2" max="2" width="16.28515625" customWidth="1"/>
    <col min="3" max="3" width="16.7109375" customWidth="1"/>
    <col min="4" max="4" width="11" customWidth="1"/>
    <col min="5" max="5" width="10.140625" customWidth="1"/>
    <col min="6" max="6" width="10.85546875" customWidth="1"/>
    <col min="8" max="8" width="12.7109375" customWidth="1"/>
    <col min="9" max="9" width="12.42578125" customWidth="1"/>
    <col min="12" max="12" width="10.5703125" customWidth="1"/>
    <col min="14" max="14" width="16.28515625" customWidth="1"/>
  </cols>
  <sheetData>
    <row r="1" spans="2:18" ht="15.75" thickBot="1" x14ac:dyDescent="0.3"/>
    <row r="2" spans="2:18" ht="15" customHeight="1" x14ac:dyDescent="0.25">
      <c r="B2" s="203" t="s">
        <v>0</v>
      </c>
      <c r="C2" s="204"/>
      <c r="D2" s="204"/>
      <c r="E2" s="204"/>
      <c r="F2" s="204"/>
      <c r="G2" s="205"/>
      <c r="J2" s="45" t="s">
        <v>1</v>
      </c>
      <c r="K2" s="42"/>
      <c r="L2" s="42"/>
      <c r="M2" s="42"/>
      <c r="N2" s="42"/>
      <c r="O2" s="43"/>
    </row>
    <row r="3" spans="2:18" x14ac:dyDescent="0.25">
      <c r="B3" s="206"/>
      <c r="C3" s="207"/>
      <c r="D3" s="207"/>
      <c r="E3" s="207"/>
      <c r="F3" s="207"/>
      <c r="G3" s="208"/>
      <c r="J3" s="46" t="s">
        <v>2</v>
      </c>
      <c r="K3" s="47"/>
      <c r="L3" s="47"/>
      <c r="M3" s="47"/>
      <c r="N3" s="44"/>
      <c r="O3" s="48"/>
    </row>
    <row r="4" spans="2:18" x14ac:dyDescent="0.25">
      <c r="B4" s="206"/>
      <c r="C4" s="207"/>
      <c r="D4" s="207"/>
      <c r="E4" s="207"/>
      <c r="F4" s="207"/>
      <c r="G4" s="208"/>
      <c r="J4" s="49"/>
      <c r="K4" s="50"/>
      <c r="L4" s="50"/>
      <c r="M4" s="50"/>
      <c r="N4" s="50"/>
      <c r="O4" s="51"/>
    </row>
    <row r="5" spans="2:18" x14ac:dyDescent="0.25">
      <c r="B5" s="206"/>
      <c r="C5" s="207"/>
      <c r="D5" s="207"/>
      <c r="E5" s="207"/>
      <c r="F5" s="207"/>
      <c r="G5" s="208"/>
      <c r="J5" s="52" t="s">
        <v>3</v>
      </c>
      <c r="O5" s="53"/>
    </row>
    <row r="6" spans="2:18" x14ac:dyDescent="0.25">
      <c r="B6" s="206"/>
      <c r="C6" s="207"/>
      <c r="D6" s="207"/>
      <c r="E6" s="207"/>
      <c r="F6" s="207"/>
      <c r="G6" s="208"/>
      <c r="J6" s="52" t="s">
        <v>4</v>
      </c>
      <c r="O6" s="53"/>
    </row>
    <row r="7" spans="2:18" ht="15.75" thickBot="1" x14ac:dyDescent="0.3">
      <c r="B7" s="209"/>
      <c r="C7" s="210"/>
      <c r="D7" s="210"/>
      <c r="E7" s="210"/>
      <c r="F7" s="210"/>
      <c r="G7" s="211"/>
      <c r="J7" s="52" t="s">
        <v>5</v>
      </c>
      <c r="O7" s="53"/>
    </row>
    <row r="8" spans="2:18" ht="15.75" customHeight="1" x14ac:dyDescent="0.25">
      <c r="B8" s="41"/>
      <c r="C8" s="41"/>
      <c r="D8" s="41"/>
      <c r="E8" s="41"/>
      <c r="F8" s="41"/>
      <c r="G8" s="41"/>
      <c r="J8" s="52" t="s">
        <v>6</v>
      </c>
      <c r="O8" s="53"/>
    </row>
    <row r="9" spans="2:18" ht="15" customHeight="1" x14ac:dyDescent="0.25">
      <c r="B9" s="41"/>
      <c r="C9" s="41"/>
      <c r="D9" s="41"/>
      <c r="E9" s="41"/>
      <c r="F9" s="41"/>
      <c r="G9" s="41"/>
      <c r="J9" s="52" t="s">
        <v>7</v>
      </c>
      <c r="O9" s="53"/>
    </row>
    <row r="10" spans="2:18" ht="15" customHeight="1" x14ac:dyDescent="0.25">
      <c r="B10" s="41"/>
      <c r="C10" s="41"/>
      <c r="D10" s="41"/>
      <c r="E10" s="41"/>
      <c r="F10" s="41"/>
      <c r="G10" s="41"/>
      <c r="J10" s="54" t="s">
        <v>8</v>
      </c>
      <c r="K10" s="55"/>
      <c r="L10" s="55"/>
      <c r="M10" s="55"/>
      <c r="N10" s="55"/>
      <c r="O10" s="56"/>
    </row>
    <row r="11" spans="2:18" ht="15.75" thickBot="1" x14ac:dyDescent="0.3"/>
    <row r="12" spans="2:18" x14ac:dyDescent="0.25">
      <c r="B12" s="225" t="s">
        <v>9</v>
      </c>
      <c r="C12" s="227" t="s">
        <v>10</v>
      </c>
      <c r="D12" s="225" t="s">
        <v>11</v>
      </c>
      <c r="E12" s="229"/>
      <c r="F12" s="229"/>
      <c r="G12" s="227"/>
      <c r="H12" s="225" t="s">
        <v>12</v>
      </c>
      <c r="I12" s="230"/>
      <c r="J12" s="231" t="s">
        <v>13</v>
      </c>
      <c r="K12" s="232"/>
      <c r="L12" s="232"/>
      <c r="M12" s="233"/>
      <c r="N12" s="212" t="s">
        <v>14</v>
      </c>
      <c r="O12" s="234" t="s">
        <v>15</v>
      </c>
      <c r="P12" s="235"/>
      <c r="Q12" s="235"/>
      <c r="R12" s="236"/>
    </row>
    <row r="13" spans="2:18" x14ac:dyDescent="0.25">
      <c r="B13" s="218"/>
      <c r="C13" s="220"/>
      <c r="D13" s="214" t="s">
        <v>16</v>
      </c>
      <c r="E13" s="237" t="s">
        <v>17</v>
      </c>
      <c r="F13" s="237" t="s">
        <v>18</v>
      </c>
      <c r="G13" s="239" t="s">
        <v>19</v>
      </c>
      <c r="H13" s="214" t="s">
        <v>20</v>
      </c>
      <c r="I13" s="216" t="s">
        <v>21</v>
      </c>
      <c r="J13" s="218" t="s">
        <v>2</v>
      </c>
      <c r="K13" s="219"/>
      <c r="L13" s="219" t="s">
        <v>22</v>
      </c>
      <c r="M13" s="220"/>
      <c r="N13" s="213"/>
      <c r="O13" s="221" t="s">
        <v>23</v>
      </c>
      <c r="P13" s="222"/>
      <c r="Q13" s="223" t="s">
        <v>24</v>
      </c>
      <c r="R13" s="224"/>
    </row>
    <row r="14" spans="2:18" ht="30.75" customHeight="1" thickBot="1" x14ac:dyDescent="0.3">
      <c r="B14" s="226"/>
      <c r="C14" s="228"/>
      <c r="D14" s="215"/>
      <c r="E14" s="238"/>
      <c r="F14" s="238"/>
      <c r="G14" s="240"/>
      <c r="H14" s="215"/>
      <c r="I14" s="217"/>
      <c r="J14" s="1" t="s">
        <v>17</v>
      </c>
      <c r="K14" s="2" t="s">
        <v>18</v>
      </c>
      <c r="L14" s="2" t="s">
        <v>16</v>
      </c>
      <c r="M14" s="3" t="s">
        <v>17</v>
      </c>
      <c r="N14" s="57" t="s">
        <v>25</v>
      </c>
      <c r="O14" s="4" t="s">
        <v>17</v>
      </c>
      <c r="P14" s="5" t="s">
        <v>18</v>
      </c>
      <c r="Q14" s="5" t="s">
        <v>16</v>
      </c>
      <c r="R14" s="6" t="s">
        <v>17</v>
      </c>
    </row>
    <row r="15" spans="2:18" x14ac:dyDescent="0.25">
      <c r="B15" s="7" t="s">
        <v>26</v>
      </c>
      <c r="C15" s="8" t="s">
        <v>27</v>
      </c>
      <c r="D15" s="9"/>
      <c r="E15" s="10"/>
      <c r="F15" s="10"/>
      <c r="G15" s="11">
        <f t="shared" ref="G15:G34" si="0">SUM(D15:F15)</f>
        <v>0</v>
      </c>
      <c r="H15" s="9"/>
      <c r="I15" s="12"/>
      <c r="J15" s="13"/>
      <c r="K15" s="14"/>
      <c r="L15" s="15"/>
      <c r="M15" s="16"/>
      <c r="N15" s="59" t="s">
        <v>28</v>
      </c>
      <c r="O15" s="17">
        <f>IF(OR(J15='[1]Drop Down'!$A$5,J15='[1]Drop Down'!$A$6,J15='[1]Drop Down'!$A$7,J15='[1]Drop Down'!$A$8,J15='[1]Drop Down'!$A$9),E15, 0)</f>
        <v>0</v>
      </c>
      <c r="P15" s="18">
        <f>IF(OR(K15='[1]Drop Down'!$B$5,K15='[1]Drop Down'!$B$6,K15='[1]Drop Down'!$B$7), F15, 0)</f>
        <v>0</v>
      </c>
      <c r="Q15" s="18">
        <f>IF(OR(L15='[1]Drop Down'!$C$5,L15='[1]Drop Down'!$C$6), D15, 0)</f>
        <v>0</v>
      </c>
      <c r="R15" s="19">
        <f>IF(OR(M15='[1]Drop Down'!$D$5, M15='[1]Drop Down'!$D$6),E15, 0)</f>
        <v>0</v>
      </c>
    </row>
    <row r="16" spans="2:18" x14ac:dyDescent="0.25">
      <c r="B16" s="7" t="s">
        <v>26</v>
      </c>
      <c r="C16" s="8" t="s">
        <v>29</v>
      </c>
      <c r="D16" s="21"/>
      <c r="E16" s="22"/>
      <c r="F16" s="22"/>
      <c r="G16" s="23">
        <f t="shared" si="0"/>
        <v>0</v>
      </c>
      <c r="H16" s="21"/>
      <c r="I16" s="24"/>
      <c r="J16" s="13"/>
      <c r="K16" s="26"/>
      <c r="L16" s="27"/>
      <c r="M16" s="28"/>
      <c r="N16" s="60" t="s">
        <v>30</v>
      </c>
      <c r="O16" s="29">
        <f>IF(OR(J16='[1]Drop Down'!$A$5,J16='[1]Drop Down'!$A$6,J16='[1]Drop Down'!$A$7,J16='[1]Drop Down'!$A$8,J16='[1]Drop Down'!$A$9),E16, 0)</f>
        <v>0</v>
      </c>
      <c r="P16" s="30">
        <f>IF(OR(K16='[1]Drop Down'!$B$5,K16='[1]Drop Down'!$B$6,K16='[1]Drop Down'!$B$7), F16, 0)</f>
        <v>0</v>
      </c>
      <c r="Q16" s="30">
        <f>IF(OR(L16='[1]Drop Down'!$C$5,L16='[1]Drop Down'!$C$6), D16, 0)</f>
        <v>0</v>
      </c>
      <c r="R16" s="31">
        <f>IF(OR(M16='[1]Drop Down'!$D$5, M16='[1]Drop Down'!$D$6),E16, 0)</f>
        <v>0</v>
      </c>
    </row>
    <row r="17" spans="2:18" x14ac:dyDescent="0.25">
      <c r="B17" s="7" t="s">
        <v>26</v>
      </c>
      <c r="C17" s="8" t="s">
        <v>31</v>
      </c>
      <c r="D17" s="21"/>
      <c r="E17" s="22"/>
      <c r="F17" s="22"/>
      <c r="G17" s="23">
        <f t="shared" si="0"/>
        <v>0</v>
      </c>
      <c r="H17" s="21"/>
      <c r="I17" s="24"/>
      <c r="J17" s="13"/>
      <c r="K17" s="26"/>
      <c r="L17" s="27"/>
      <c r="M17" s="28"/>
      <c r="N17" s="60" t="s">
        <v>32</v>
      </c>
      <c r="O17" s="29">
        <f>IF(OR(J17='[1]Drop Down'!$A$5,J17='[1]Drop Down'!$A$6,J17='[1]Drop Down'!$A$7,J17='[1]Drop Down'!$A$8,J17='[1]Drop Down'!$A$9),E17, 0)</f>
        <v>0</v>
      </c>
      <c r="P17" s="30">
        <f>IF(OR(K17='[1]Drop Down'!$B$5,K17='[1]Drop Down'!$B$6,K17='[1]Drop Down'!$B$7), F17, 0)</f>
        <v>0</v>
      </c>
      <c r="Q17" s="30">
        <f>IF(OR(L17='[1]Drop Down'!$C$5,L17='[1]Drop Down'!$C$6), D17, 0)</f>
        <v>0</v>
      </c>
      <c r="R17" s="31">
        <f>IF(OR(M17='[1]Drop Down'!$D$5, M17='[1]Drop Down'!$D$6),E17, 0)</f>
        <v>0</v>
      </c>
    </row>
    <row r="18" spans="2:18" x14ac:dyDescent="0.25">
      <c r="B18" s="7" t="s">
        <v>26</v>
      </c>
      <c r="C18" s="8" t="s">
        <v>33</v>
      </c>
      <c r="D18" s="21"/>
      <c r="E18" s="22"/>
      <c r="F18" s="22"/>
      <c r="G18" s="23">
        <f t="shared" si="0"/>
        <v>0</v>
      </c>
      <c r="H18" s="21"/>
      <c r="I18" s="24"/>
      <c r="J18" s="25"/>
      <c r="K18" s="26"/>
      <c r="L18" s="27"/>
      <c r="M18" s="28"/>
      <c r="N18" s="60" t="s">
        <v>28</v>
      </c>
      <c r="O18" s="29">
        <f>IF(OR(J18='[1]Drop Down'!$A$5,J18='[1]Drop Down'!$A$6,J18='[1]Drop Down'!$A$7,J18='[1]Drop Down'!$A$8,J18='[1]Drop Down'!$A$9),E18, 0)</f>
        <v>0</v>
      </c>
      <c r="P18" s="30">
        <f>IF(OR(K18='[1]Drop Down'!$B$5,K18='[1]Drop Down'!$B$6,K18='[1]Drop Down'!$B$7), F18, 0)</f>
        <v>0</v>
      </c>
      <c r="Q18" s="30">
        <f>IF(OR(L18='[1]Drop Down'!$C$5,L18='[1]Drop Down'!$C$6), D18, 0)</f>
        <v>0</v>
      </c>
      <c r="R18" s="31">
        <f>IF(OR(M18='[1]Drop Down'!$D$5, M18='[1]Drop Down'!$D$6),E18, 0)</f>
        <v>0</v>
      </c>
    </row>
    <row r="19" spans="2:18" x14ac:dyDescent="0.25">
      <c r="B19" s="7" t="s">
        <v>26</v>
      </c>
      <c r="C19" s="8" t="s">
        <v>34</v>
      </c>
      <c r="D19" s="21"/>
      <c r="E19" s="22"/>
      <c r="F19" s="22"/>
      <c r="G19" s="23">
        <f t="shared" si="0"/>
        <v>0</v>
      </c>
      <c r="H19" s="21"/>
      <c r="I19" s="24"/>
      <c r="J19" s="25"/>
      <c r="K19" s="26"/>
      <c r="L19" s="27"/>
      <c r="M19" s="28"/>
      <c r="N19" s="60" t="s">
        <v>35</v>
      </c>
      <c r="O19" s="29">
        <f>IF(OR(J19='[1]Drop Down'!$A$5,J19='[1]Drop Down'!$A$6,J19='[1]Drop Down'!$A$7,J19='[1]Drop Down'!$A$8,J19='[1]Drop Down'!$A$9),E19, 0)</f>
        <v>0</v>
      </c>
      <c r="P19" s="30">
        <f>IF(OR(K19='[1]Drop Down'!$B$5,K19='[1]Drop Down'!$B$6,K19='[1]Drop Down'!$B$7), F19, 0)</f>
        <v>0</v>
      </c>
      <c r="Q19" s="30">
        <f>IF(OR(L19='[1]Drop Down'!$C$5,L19='[1]Drop Down'!$C$6), D19, 0)</f>
        <v>0</v>
      </c>
      <c r="R19" s="31">
        <f>IF(OR(M19='[1]Drop Down'!$D$5, M19='[1]Drop Down'!$D$6),E19, 0)</f>
        <v>0</v>
      </c>
    </row>
    <row r="20" spans="2:18" x14ac:dyDescent="0.25">
      <c r="B20" s="7" t="s">
        <v>26</v>
      </c>
      <c r="C20" s="8" t="s">
        <v>36</v>
      </c>
      <c r="D20" s="21"/>
      <c r="E20" s="22"/>
      <c r="F20" s="22"/>
      <c r="G20" s="23">
        <f t="shared" si="0"/>
        <v>0</v>
      </c>
      <c r="H20" s="21"/>
      <c r="I20" s="24"/>
      <c r="J20" s="25"/>
      <c r="K20" s="26"/>
      <c r="L20" s="27"/>
      <c r="M20" s="28"/>
      <c r="N20" s="60" t="s">
        <v>37</v>
      </c>
      <c r="O20" s="29">
        <f>IF(OR(J20='[1]Drop Down'!$A$5,J20='[1]Drop Down'!$A$6,J20='[1]Drop Down'!$A$7,J20='[1]Drop Down'!$A$8,J20='[1]Drop Down'!$A$9),E20, 0)</f>
        <v>0</v>
      </c>
      <c r="P20" s="30">
        <f>IF(OR(K20='[1]Drop Down'!$B$5,K20='[1]Drop Down'!$B$6,K20='[1]Drop Down'!$B$7), F20, 0)</f>
        <v>0</v>
      </c>
      <c r="Q20" s="30">
        <f>IF(OR(L20='[1]Drop Down'!$C$5,L20='[1]Drop Down'!$C$6), D20, 0)</f>
        <v>0</v>
      </c>
      <c r="R20" s="31">
        <f>IF(OR(M20='[1]Drop Down'!$D$5, M20='[1]Drop Down'!$D$6),E20, 0)</f>
        <v>0</v>
      </c>
    </row>
    <row r="21" spans="2:18" x14ac:dyDescent="0.25">
      <c r="B21" s="7" t="s">
        <v>38</v>
      </c>
      <c r="C21" s="8" t="s">
        <v>39</v>
      </c>
      <c r="D21" s="21"/>
      <c r="E21" s="22"/>
      <c r="F21" s="22"/>
      <c r="G21" s="23">
        <f t="shared" si="0"/>
        <v>0</v>
      </c>
      <c r="H21" s="21"/>
      <c r="I21" s="24"/>
      <c r="J21" s="25"/>
      <c r="K21" s="26"/>
      <c r="L21" s="27"/>
      <c r="M21" s="28"/>
      <c r="N21" s="60" t="s">
        <v>40</v>
      </c>
      <c r="O21" s="29">
        <f>IF(OR(J21='[1]Drop Down'!$A$5,J21='[1]Drop Down'!$A$6,J21='[1]Drop Down'!$A$7,J21='[1]Drop Down'!$A$8,J21='[1]Drop Down'!$A$9),E21, 0)</f>
        <v>0</v>
      </c>
      <c r="P21" s="30">
        <f>IF(OR(K21='[1]Drop Down'!$B$5,K21='[1]Drop Down'!$B$6,K21='[1]Drop Down'!$B$7), F21, 0)</f>
        <v>0</v>
      </c>
      <c r="Q21" s="30">
        <f>IF(OR(L21='[1]Drop Down'!$C$5,L21='[1]Drop Down'!$C$6), D21, 0)</f>
        <v>0</v>
      </c>
      <c r="R21" s="31">
        <f>IF(OR(M21='[1]Drop Down'!$D$5, M21='[1]Drop Down'!$D$6),E21, 0)</f>
        <v>0</v>
      </c>
    </row>
    <row r="22" spans="2:18" x14ac:dyDescent="0.25">
      <c r="B22" s="7" t="s">
        <v>38</v>
      </c>
      <c r="C22" s="8" t="s">
        <v>41</v>
      </c>
      <c r="D22" s="21"/>
      <c r="E22" s="22"/>
      <c r="F22" s="22"/>
      <c r="G22" s="23">
        <f t="shared" si="0"/>
        <v>0</v>
      </c>
      <c r="H22" s="21"/>
      <c r="I22" s="24"/>
      <c r="J22" s="25"/>
      <c r="K22" s="26"/>
      <c r="L22" s="27"/>
      <c r="M22" s="28"/>
      <c r="N22" s="60" t="s">
        <v>42</v>
      </c>
      <c r="O22" s="29">
        <f>IF(OR(J22='[1]Drop Down'!$A$5,J22='[1]Drop Down'!$A$6,J22='[1]Drop Down'!$A$7,J22='[1]Drop Down'!$A$8,J22='[1]Drop Down'!$A$9),E22, 0)</f>
        <v>0</v>
      </c>
      <c r="P22" s="30">
        <f>IF(OR(K22='[1]Drop Down'!$B$5,K22='[1]Drop Down'!$B$6,K22='[1]Drop Down'!$B$7), F22, 0)</f>
        <v>0</v>
      </c>
      <c r="Q22" s="30">
        <f>IF(OR(L22='[1]Drop Down'!$C$5,L22='[1]Drop Down'!$C$6), D22, 0)</f>
        <v>0</v>
      </c>
      <c r="R22" s="31">
        <f>IF(OR(M22='[1]Drop Down'!$D$5, M22='[1]Drop Down'!$D$6),E22, 0)</f>
        <v>0</v>
      </c>
    </row>
    <row r="23" spans="2:18" x14ac:dyDescent="0.25">
      <c r="B23" s="7" t="s">
        <v>38</v>
      </c>
      <c r="C23" s="8" t="s">
        <v>43</v>
      </c>
      <c r="D23" s="21"/>
      <c r="E23" s="22"/>
      <c r="F23" s="22"/>
      <c r="G23" s="23">
        <f t="shared" si="0"/>
        <v>0</v>
      </c>
      <c r="H23" s="21"/>
      <c r="I23" s="24"/>
      <c r="J23" s="25"/>
      <c r="K23" s="26"/>
      <c r="L23" s="27"/>
      <c r="M23" s="28"/>
      <c r="N23" s="60" t="s">
        <v>44</v>
      </c>
      <c r="O23" s="29">
        <f>IF(OR(J23='[1]Drop Down'!$A$5,J23='[1]Drop Down'!$A$6,J23='[1]Drop Down'!$A$7,J23='[1]Drop Down'!$A$8,J23='[1]Drop Down'!$A$9),E23, 0)</f>
        <v>0</v>
      </c>
      <c r="P23" s="30">
        <f>IF(OR(K23='[1]Drop Down'!$B$5,K23='[1]Drop Down'!$B$6,K23='[1]Drop Down'!$B$7), F23, 0)</f>
        <v>0</v>
      </c>
      <c r="Q23" s="30">
        <f>IF(OR(L23='[1]Drop Down'!$C$5,L23='[1]Drop Down'!$C$6), D23, 0)</f>
        <v>0</v>
      </c>
      <c r="R23" s="31">
        <f>IF(OR(M23='[1]Drop Down'!$D$5, M23='[1]Drop Down'!$D$6),E23, 0)</f>
        <v>0</v>
      </c>
    </row>
    <row r="24" spans="2:18" x14ac:dyDescent="0.25">
      <c r="B24" s="7" t="s">
        <v>38</v>
      </c>
      <c r="C24" s="8" t="s">
        <v>45</v>
      </c>
      <c r="D24" s="21"/>
      <c r="E24" s="22"/>
      <c r="F24" s="22"/>
      <c r="G24" s="23">
        <f t="shared" si="0"/>
        <v>0</v>
      </c>
      <c r="H24" s="21"/>
      <c r="I24" s="24"/>
      <c r="J24" s="25"/>
      <c r="K24" s="26"/>
      <c r="L24" s="27"/>
      <c r="M24" s="28"/>
      <c r="N24" s="60" t="s">
        <v>46</v>
      </c>
      <c r="O24" s="29">
        <f>IF(OR(J24='[1]Drop Down'!$A$5,J24='[1]Drop Down'!$A$6,J24='[1]Drop Down'!$A$7,J24='[1]Drop Down'!$A$8,J24='[1]Drop Down'!$A$9),E24, 0)</f>
        <v>0</v>
      </c>
      <c r="P24" s="30">
        <f>IF(OR(K24='[1]Drop Down'!$B$5,K24='[1]Drop Down'!$B$6,K24='[1]Drop Down'!$B$7), F24, 0)</f>
        <v>0</v>
      </c>
      <c r="Q24" s="30">
        <f>IF(OR(L24='[1]Drop Down'!$C$5,L24='[1]Drop Down'!$C$6), D24, 0)</f>
        <v>0</v>
      </c>
      <c r="R24" s="31">
        <f>IF(OR(M24='[1]Drop Down'!$D$5, M24='[1]Drop Down'!$D$6),E24, 0)</f>
        <v>0</v>
      </c>
    </row>
    <row r="25" spans="2:18" x14ac:dyDescent="0.25">
      <c r="B25" s="7" t="s">
        <v>38</v>
      </c>
      <c r="C25" s="8" t="s">
        <v>47</v>
      </c>
      <c r="D25" s="21"/>
      <c r="E25" s="22"/>
      <c r="F25" s="22"/>
      <c r="G25" s="23">
        <f t="shared" si="0"/>
        <v>0</v>
      </c>
      <c r="H25" s="21"/>
      <c r="I25" s="24"/>
      <c r="J25" s="25"/>
      <c r="K25" s="26"/>
      <c r="L25" s="27"/>
      <c r="M25" s="28"/>
      <c r="N25" s="60" t="s">
        <v>48</v>
      </c>
      <c r="O25" s="29">
        <f>IF(OR(J25='[1]Drop Down'!$A$5,J25='[1]Drop Down'!$A$6,J25='[1]Drop Down'!$A$7,J25='[1]Drop Down'!$A$8,J25='[1]Drop Down'!$A$9),E25, 0)</f>
        <v>0</v>
      </c>
      <c r="P25" s="30">
        <f>IF(OR(K25='[1]Drop Down'!$B$5,K25='[1]Drop Down'!$B$6,K25='[1]Drop Down'!$B$7), F25, 0)</f>
        <v>0</v>
      </c>
      <c r="Q25" s="30">
        <f>IF(OR(L25='[1]Drop Down'!$C$5,L25='[1]Drop Down'!$C$6), D25, 0)</f>
        <v>0</v>
      </c>
      <c r="R25" s="31">
        <f>IF(OR(M25='[1]Drop Down'!$D$5, M25='[1]Drop Down'!$D$6),E25, 0)</f>
        <v>0</v>
      </c>
    </row>
    <row r="26" spans="2:18" x14ac:dyDescent="0.25">
      <c r="B26" s="7" t="s">
        <v>38</v>
      </c>
      <c r="C26" s="8" t="s">
        <v>49</v>
      </c>
      <c r="D26" s="21"/>
      <c r="E26" s="22"/>
      <c r="F26" s="22"/>
      <c r="G26" s="23">
        <f t="shared" si="0"/>
        <v>0</v>
      </c>
      <c r="H26" s="21"/>
      <c r="I26" s="24"/>
      <c r="J26" s="25"/>
      <c r="K26" s="26"/>
      <c r="L26" s="27"/>
      <c r="M26" s="28"/>
      <c r="N26" s="60" t="s">
        <v>28</v>
      </c>
      <c r="O26" s="29">
        <f>IF(OR(J26='[1]Drop Down'!$A$5,J26='[1]Drop Down'!$A$6,J26='[1]Drop Down'!$A$7,J26='[1]Drop Down'!$A$8,J26='[1]Drop Down'!$A$9),E26, 0)</f>
        <v>0</v>
      </c>
      <c r="P26" s="30">
        <f>IF(OR(K26='[1]Drop Down'!$B$5,K26='[1]Drop Down'!$B$6,K26='[1]Drop Down'!$B$7), F26, 0)</f>
        <v>0</v>
      </c>
      <c r="Q26" s="30">
        <f>IF(OR(L26='[1]Drop Down'!$C$5,L26='[1]Drop Down'!$C$6), D26, 0)</f>
        <v>0</v>
      </c>
      <c r="R26" s="31">
        <f>IF(OR(M26='[1]Drop Down'!$D$5, M26='[1]Drop Down'!$D$6),E26, 0)</f>
        <v>0</v>
      </c>
    </row>
    <row r="27" spans="2:18" x14ac:dyDescent="0.25">
      <c r="B27" s="20" t="s">
        <v>50</v>
      </c>
      <c r="C27" s="8" t="s">
        <v>51</v>
      </c>
      <c r="D27" s="21"/>
      <c r="E27" s="22"/>
      <c r="F27" s="22"/>
      <c r="G27" s="23">
        <f t="shared" si="0"/>
        <v>0</v>
      </c>
      <c r="H27" s="21"/>
      <c r="I27" s="24"/>
      <c r="J27" s="25"/>
      <c r="K27" s="26"/>
      <c r="L27" s="27"/>
      <c r="M27" s="28"/>
      <c r="N27" s="60" t="s">
        <v>37</v>
      </c>
      <c r="O27" s="29">
        <f>IF(OR(J27='[1]Drop Down'!$A$5,J27='[1]Drop Down'!$A$6,J27='[1]Drop Down'!$A$7,J27='[1]Drop Down'!$A$8,J27='[1]Drop Down'!$A$9),E27, 0)</f>
        <v>0</v>
      </c>
      <c r="P27" s="30">
        <f>IF(OR(K27='[1]Drop Down'!$B$5,K27='[1]Drop Down'!$B$6,K27='[1]Drop Down'!$B$7), F27, 0)</f>
        <v>0</v>
      </c>
      <c r="Q27" s="30">
        <f>IF(OR(L27='[1]Drop Down'!$C$5,L27='[1]Drop Down'!$C$6), D27, 0)</f>
        <v>0</v>
      </c>
      <c r="R27" s="31">
        <f>IF(OR(M27='[1]Drop Down'!$D$5, M27='[1]Drop Down'!$D$6),E27, 0)</f>
        <v>0</v>
      </c>
    </row>
    <row r="28" spans="2:18" x14ac:dyDescent="0.25">
      <c r="B28" s="20" t="s">
        <v>50</v>
      </c>
      <c r="C28" s="8" t="s">
        <v>52</v>
      </c>
      <c r="D28" s="21"/>
      <c r="E28" s="22"/>
      <c r="F28" s="22"/>
      <c r="G28" s="23">
        <f t="shared" si="0"/>
        <v>0</v>
      </c>
      <c r="H28" s="21"/>
      <c r="I28" s="24"/>
      <c r="J28" s="25"/>
      <c r="K28" s="26"/>
      <c r="L28" s="27"/>
      <c r="M28" s="28"/>
      <c r="N28" s="60" t="s">
        <v>28</v>
      </c>
      <c r="O28" s="29">
        <f>IF(OR(J28='[1]Drop Down'!$A$5,J28='[1]Drop Down'!$A$6,J28='[1]Drop Down'!$A$7,J28='[1]Drop Down'!$A$8,J28='[1]Drop Down'!$A$9),E28, 0)</f>
        <v>0</v>
      </c>
      <c r="P28" s="30">
        <f>IF(OR(K28='[1]Drop Down'!$B$5,K28='[1]Drop Down'!$B$6,K28='[1]Drop Down'!$B$7), F28, 0)</f>
        <v>0</v>
      </c>
      <c r="Q28" s="30">
        <f>IF(OR(L28='[1]Drop Down'!$C$5,L28='[1]Drop Down'!$C$6), D28, 0)</f>
        <v>0</v>
      </c>
      <c r="R28" s="31">
        <f>IF(OR(M28='[1]Drop Down'!$D$5, M28='[1]Drop Down'!$D$6),E28, 0)</f>
        <v>0</v>
      </c>
    </row>
    <row r="29" spans="2:18" x14ac:dyDescent="0.25">
      <c r="B29" s="20" t="s">
        <v>50</v>
      </c>
      <c r="C29" s="8" t="s">
        <v>53</v>
      </c>
      <c r="D29" s="21"/>
      <c r="E29" s="22"/>
      <c r="F29" s="22"/>
      <c r="G29" s="23">
        <f t="shared" si="0"/>
        <v>0</v>
      </c>
      <c r="H29" s="21"/>
      <c r="I29" s="24"/>
      <c r="J29" s="25"/>
      <c r="K29" s="26"/>
      <c r="L29" s="27"/>
      <c r="M29" s="28"/>
      <c r="N29" s="60" t="s">
        <v>28</v>
      </c>
      <c r="O29" s="29">
        <f>IF(OR(J29='[1]Drop Down'!$A$5,J29='[1]Drop Down'!$A$6,J29='[1]Drop Down'!$A$7,J29='[1]Drop Down'!$A$8,J29='[1]Drop Down'!$A$9),E29, 0)</f>
        <v>0</v>
      </c>
      <c r="P29" s="30">
        <f>IF(OR(K29='[1]Drop Down'!$B$5,K29='[1]Drop Down'!$B$6,K29='[1]Drop Down'!$B$7), F29, 0)</f>
        <v>0</v>
      </c>
      <c r="Q29" s="30">
        <f>IF(OR(L29='[1]Drop Down'!$C$5,L29='[1]Drop Down'!$C$6), D29, 0)</f>
        <v>0</v>
      </c>
      <c r="R29" s="31">
        <f>IF(OR(M29='[1]Drop Down'!$D$5, M29='[1]Drop Down'!$D$6),E29, 0)</f>
        <v>0</v>
      </c>
    </row>
    <row r="30" spans="2:18" x14ac:dyDescent="0.25">
      <c r="B30" s="20" t="s">
        <v>50</v>
      </c>
      <c r="C30" s="8" t="s">
        <v>54</v>
      </c>
      <c r="D30" s="21"/>
      <c r="E30" s="22"/>
      <c r="F30" s="22"/>
      <c r="G30" s="23">
        <f t="shared" si="0"/>
        <v>0</v>
      </c>
      <c r="H30" s="21"/>
      <c r="I30" s="24"/>
      <c r="J30" s="25"/>
      <c r="K30" s="26"/>
      <c r="L30" s="27"/>
      <c r="M30" s="28"/>
      <c r="N30" s="60" t="s">
        <v>37</v>
      </c>
      <c r="O30" s="29">
        <f>IF(OR(J30='[1]Drop Down'!$A$5,J30='[1]Drop Down'!$A$6,J30='[1]Drop Down'!$A$7,J30='[1]Drop Down'!$A$8,J30='[1]Drop Down'!$A$9),E30, 0)</f>
        <v>0</v>
      </c>
      <c r="P30" s="30">
        <f>IF(OR(K30='[1]Drop Down'!$B$5,K30='[1]Drop Down'!$B$6,K30='[1]Drop Down'!$B$7), F30, 0)</f>
        <v>0</v>
      </c>
      <c r="Q30" s="30">
        <f>IF(OR(L30='[1]Drop Down'!$C$5,L30='[1]Drop Down'!$C$6), D30, 0)</f>
        <v>0</v>
      </c>
      <c r="R30" s="31">
        <f>IF(OR(M30='[1]Drop Down'!$D$5, M30='[1]Drop Down'!$D$6),E30, 0)</f>
        <v>0</v>
      </c>
    </row>
    <row r="31" spans="2:18" x14ac:dyDescent="0.25">
      <c r="B31" s="20" t="s">
        <v>55</v>
      </c>
      <c r="C31" s="8" t="s">
        <v>56</v>
      </c>
      <c r="D31" s="21"/>
      <c r="E31" s="22"/>
      <c r="F31" s="22"/>
      <c r="G31" s="23">
        <f t="shared" si="0"/>
        <v>0</v>
      </c>
      <c r="H31" s="21"/>
      <c r="I31" s="24"/>
      <c r="J31" s="25"/>
      <c r="K31" s="26"/>
      <c r="L31" s="27"/>
      <c r="M31" s="28"/>
      <c r="N31" s="60" t="s">
        <v>28</v>
      </c>
      <c r="O31" s="29">
        <f>IF(OR(J31='[1]Drop Down'!$A$5,J31='[1]Drop Down'!$A$6,J31='[1]Drop Down'!$A$7,J31='[1]Drop Down'!$A$8,J31='[1]Drop Down'!$A$9),E31, 0)</f>
        <v>0</v>
      </c>
      <c r="P31" s="30">
        <f>IF(OR(K31='[1]Drop Down'!$B$5,K31='[1]Drop Down'!$B$6,K31='[1]Drop Down'!$B$7), F31, 0)</f>
        <v>0</v>
      </c>
      <c r="Q31" s="30">
        <f>IF(OR(L31='[1]Drop Down'!$C$5,L31='[1]Drop Down'!$C$6), D31, 0)</f>
        <v>0</v>
      </c>
      <c r="R31" s="31">
        <f>IF(OR(M31='[1]Drop Down'!$D$5, M31='[1]Drop Down'!$D$6),E31, 0)</f>
        <v>0</v>
      </c>
    </row>
    <row r="32" spans="2:18" x14ac:dyDescent="0.25">
      <c r="B32" s="20" t="s">
        <v>55</v>
      </c>
      <c r="C32" s="8" t="s">
        <v>57</v>
      </c>
      <c r="D32" s="21"/>
      <c r="E32" s="22"/>
      <c r="F32" s="22"/>
      <c r="G32" s="23">
        <f t="shared" si="0"/>
        <v>0</v>
      </c>
      <c r="H32" s="21"/>
      <c r="I32" s="24"/>
      <c r="J32" s="25"/>
      <c r="K32" s="26"/>
      <c r="L32" s="27"/>
      <c r="M32" s="28"/>
      <c r="N32" s="60" t="s">
        <v>37</v>
      </c>
      <c r="O32" s="29">
        <f>IF(OR(J32='[1]Drop Down'!$A$5,J32='[1]Drop Down'!$A$6,J32='[1]Drop Down'!$A$7,J32='[1]Drop Down'!$A$8,J32='[1]Drop Down'!$A$9),E32, 0)</f>
        <v>0</v>
      </c>
      <c r="P32" s="30">
        <f>IF(OR(K32='[1]Drop Down'!$B$5,K32='[1]Drop Down'!$B$6,K32='[1]Drop Down'!$B$7), F32, 0)</f>
        <v>0</v>
      </c>
      <c r="Q32" s="30">
        <f>IF(OR(L32='[1]Drop Down'!$C$5,L32='[1]Drop Down'!$C$6), D32, 0)</f>
        <v>0</v>
      </c>
      <c r="R32" s="31">
        <f>IF(OR(M32='[1]Drop Down'!$D$5, M32='[1]Drop Down'!$D$6),E32, 0)</f>
        <v>0</v>
      </c>
    </row>
    <row r="33" spans="2:18" x14ac:dyDescent="0.25">
      <c r="B33" s="20" t="s">
        <v>55</v>
      </c>
      <c r="C33" s="8" t="s">
        <v>58</v>
      </c>
      <c r="D33" s="21"/>
      <c r="E33" s="22"/>
      <c r="F33" s="22"/>
      <c r="G33" s="23">
        <f t="shared" si="0"/>
        <v>0</v>
      </c>
      <c r="H33" s="21"/>
      <c r="I33" s="24"/>
      <c r="J33" s="25"/>
      <c r="K33" s="26"/>
      <c r="L33" s="27"/>
      <c r="M33" s="28"/>
      <c r="N33" s="60" t="s">
        <v>28</v>
      </c>
      <c r="O33" s="29">
        <f>IF(OR(J33='[1]Drop Down'!$A$5,J33='[1]Drop Down'!$A$6,J33='[1]Drop Down'!$A$7,J33='[1]Drop Down'!$A$8,J33='[1]Drop Down'!$A$9),E33, 0)</f>
        <v>0</v>
      </c>
      <c r="P33" s="30">
        <f>IF(OR(K33='[1]Drop Down'!$B$5,K33='[1]Drop Down'!$B$6,K33='[1]Drop Down'!$B$7), F33, 0)</f>
        <v>0</v>
      </c>
      <c r="Q33" s="30">
        <f>IF(OR(L33='[1]Drop Down'!$C$5,L33='[1]Drop Down'!$C$6), D33, 0)</f>
        <v>0</v>
      </c>
      <c r="R33" s="31">
        <f>IF(OR(M33='[1]Drop Down'!$D$5, M33='[1]Drop Down'!$D$6),E33, 0)</f>
        <v>0</v>
      </c>
    </row>
    <row r="34" spans="2:18" ht="15.75" thickBot="1" x14ac:dyDescent="0.3">
      <c r="B34" s="20" t="s">
        <v>55</v>
      </c>
      <c r="C34" s="8" t="s">
        <v>59</v>
      </c>
      <c r="D34" s="21"/>
      <c r="E34" s="22"/>
      <c r="F34" s="22"/>
      <c r="G34" s="23">
        <f t="shared" si="0"/>
        <v>0</v>
      </c>
      <c r="H34" s="21"/>
      <c r="I34" s="24"/>
      <c r="J34" s="25"/>
      <c r="K34" s="26"/>
      <c r="L34" s="27"/>
      <c r="M34" s="28"/>
      <c r="N34" s="60" t="s">
        <v>37</v>
      </c>
      <c r="O34" s="29">
        <f>IF(OR(J34='[1]Drop Down'!$A$5,J34='[1]Drop Down'!$A$6,J34='[1]Drop Down'!$A$7,J34='[1]Drop Down'!$A$8,J34='[1]Drop Down'!$A$9),E34, 0)</f>
        <v>0</v>
      </c>
      <c r="P34" s="30">
        <f>IF(OR(K34='[1]Drop Down'!$B$5,K34='[1]Drop Down'!$B$6,K34='[1]Drop Down'!$B$7), F34, 0)</f>
        <v>0</v>
      </c>
      <c r="Q34" s="30">
        <f>IF(OR(L34='[1]Drop Down'!$C$5,L34='[1]Drop Down'!$C$6), D34, 0)</f>
        <v>0</v>
      </c>
      <c r="R34" s="31">
        <f>IF(OR(M34='[1]Drop Down'!$D$5, M34='[1]Drop Down'!$D$6),E34, 0)</f>
        <v>0</v>
      </c>
    </row>
    <row r="35" spans="2:18" ht="15.75" thickBot="1" x14ac:dyDescent="0.3">
      <c r="B35" s="32" t="s">
        <v>19</v>
      </c>
      <c r="C35" s="33">
        <f>COUNTA(C15:C34)</f>
        <v>20</v>
      </c>
      <c r="D35" s="34">
        <f>SUM(D15:D34)</f>
        <v>0</v>
      </c>
      <c r="E35" s="35">
        <f>SUM(E15:E34)</f>
        <v>0</v>
      </c>
      <c r="F35" s="35">
        <f>SUM(F15:F34)</f>
        <v>0</v>
      </c>
      <c r="G35" s="36">
        <f>SUM(G15:G34)</f>
        <v>0</v>
      </c>
      <c r="H35" s="37"/>
      <c r="I35" s="38"/>
      <c r="J35" s="37"/>
      <c r="K35" s="39"/>
      <c r="L35" s="39"/>
      <c r="M35" s="40"/>
      <c r="N35" s="58"/>
      <c r="O35" s="34">
        <f>SUM(O15:O34)</f>
        <v>0</v>
      </c>
      <c r="P35" s="35">
        <f>SUM(P15:P34)</f>
        <v>0</v>
      </c>
      <c r="Q35" s="35">
        <f>SUM(Q15:Q34)</f>
        <v>0</v>
      </c>
      <c r="R35" s="36">
        <f>SUM(R15:R34)</f>
        <v>0</v>
      </c>
    </row>
  </sheetData>
  <mergeCells count="18">
    <mergeCell ref="O13:P13"/>
    <mergeCell ref="Q13:R13"/>
    <mergeCell ref="B12:B14"/>
    <mergeCell ref="C12:C14"/>
    <mergeCell ref="D12:G12"/>
    <mergeCell ref="H12:I12"/>
    <mergeCell ref="J12:M12"/>
    <mergeCell ref="O12:R12"/>
    <mergeCell ref="D13:D14"/>
    <mergeCell ref="E13:E14"/>
    <mergeCell ref="F13:F14"/>
    <mergeCell ref="G13:G14"/>
    <mergeCell ref="B2:G7"/>
    <mergeCell ref="N12:N13"/>
    <mergeCell ref="H13:H14"/>
    <mergeCell ref="I13:I14"/>
    <mergeCell ref="J13:K13"/>
    <mergeCell ref="L13:M13"/>
  </mergeCells>
  <phoneticPr fontId="7" type="noConversion"/>
  <conditionalFormatting sqref="H15:I34">
    <cfRule type="cellIs" dxfId="12" priority="1" operator="greaterThanOrEqual">
      <formula>50</formula>
    </cfRule>
    <cfRule type="cellIs" priority="2" operator="greaterThanOrEqual">
      <formula>50</formula>
    </cfRule>
    <cfRule type="cellIs" dxfId="11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5B2D-302B-4D10-88EC-067F0C6797C7}">
  <sheetPr codeName="Sheet2"/>
  <dimension ref="B1:R35"/>
  <sheetViews>
    <sheetView zoomScale="70" zoomScaleNormal="70" workbookViewId="0">
      <selection activeCell="B2" sqref="B2:H7"/>
    </sheetView>
  </sheetViews>
  <sheetFormatPr defaultRowHeight="15" x14ac:dyDescent="0.25"/>
  <cols>
    <col min="1" max="1" width="4.5703125" style="61" customWidth="1"/>
    <col min="2" max="2" width="16.28515625" style="61" customWidth="1"/>
    <col min="3" max="3" width="16.7109375" style="61" customWidth="1"/>
    <col min="4" max="4" width="17.28515625" style="61" bestFit="1" customWidth="1"/>
    <col min="5" max="5" width="14.5703125" style="61" bestFit="1" customWidth="1"/>
    <col min="6" max="6" width="15.85546875" style="61" bestFit="1" customWidth="1"/>
    <col min="7" max="7" width="6.140625" style="61" bestFit="1" customWidth="1"/>
    <col min="8" max="9" width="12.7109375" style="61" customWidth="1"/>
    <col min="10" max="11" width="9.140625" style="61"/>
    <col min="12" max="12" width="10.5703125" style="61" customWidth="1"/>
    <col min="13" max="13" width="9.140625" style="61"/>
    <col min="14" max="14" width="16.28515625" style="61" customWidth="1"/>
    <col min="15" max="16384" width="9.140625" style="61"/>
  </cols>
  <sheetData>
    <row r="1" spans="2:18" ht="15.75" thickBot="1" x14ac:dyDescent="0.3"/>
    <row r="2" spans="2:18" ht="15" customHeight="1" x14ac:dyDescent="0.25">
      <c r="B2" s="257" t="s">
        <v>60</v>
      </c>
      <c r="C2" s="258"/>
      <c r="D2" s="258"/>
      <c r="E2" s="258"/>
      <c r="F2" s="258"/>
      <c r="G2" s="258"/>
      <c r="H2" s="259"/>
      <c r="K2" s="62"/>
      <c r="L2" s="63"/>
      <c r="M2" s="63"/>
      <c r="N2" s="63"/>
      <c r="O2" s="63"/>
      <c r="P2" s="63"/>
    </row>
    <row r="3" spans="2:18" ht="15" customHeight="1" x14ac:dyDescent="0.25">
      <c r="B3" s="260"/>
      <c r="C3" s="261"/>
      <c r="D3" s="261"/>
      <c r="E3" s="261"/>
      <c r="F3" s="261"/>
      <c r="G3" s="261"/>
      <c r="H3" s="262"/>
      <c r="K3" s="64"/>
      <c r="L3" s="64"/>
      <c r="M3" s="64"/>
      <c r="N3" s="64"/>
      <c r="O3" s="64"/>
      <c r="P3" s="64"/>
    </row>
    <row r="4" spans="2:18" ht="15" customHeight="1" x14ac:dyDescent="0.25">
      <c r="B4" s="260"/>
      <c r="C4" s="261"/>
      <c r="D4" s="261"/>
      <c r="E4" s="261"/>
      <c r="F4" s="261"/>
      <c r="G4" s="261"/>
      <c r="H4" s="262"/>
      <c r="K4" s="64"/>
      <c r="L4" s="64"/>
      <c r="M4" s="64"/>
      <c r="N4" s="64"/>
      <c r="O4" s="64"/>
      <c r="P4" s="64"/>
    </row>
    <row r="5" spans="2:18" ht="15" customHeight="1" x14ac:dyDescent="0.25">
      <c r="B5" s="260"/>
      <c r="C5" s="261"/>
      <c r="D5" s="261"/>
      <c r="E5" s="261"/>
      <c r="F5" s="261"/>
      <c r="G5" s="261"/>
      <c r="H5" s="262"/>
    </row>
    <row r="6" spans="2:18" ht="15" customHeight="1" x14ac:dyDescent="0.25">
      <c r="B6" s="260"/>
      <c r="C6" s="261"/>
      <c r="D6" s="261"/>
      <c r="E6" s="261"/>
      <c r="F6" s="261"/>
      <c r="G6" s="261"/>
      <c r="H6" s="262"/>
    </row>
    <row r="7" spans="2:18" ht="15.75" customHeight="1" thickBot="1" x14ac:dyDescent="0.3">
      <c r="B7" s="263"/>
      <c r="C7" s="264"/>
      <c r="D7" s="264"/>
      <c r="E7" s="264"/>
      <c r="F7" s="264"/>
      <c r="G7" s="264"/>
      <c r="H7" s="265"/>
    </row>
    <row r="10" spans="2:18" ht="15" customHeight="1" x14ac:dyDescent="0.25">
      <c r="B10" s="65"/>
      <c r="C10" s="65"/>
      <c r="D10" s="65"/>
      <c r="E10" s="65"/>
      <c r="F10" s="65"/>
      <c r="G10" s="65"/>
    </row>
    <row r="11" spans="2:18" ht="15.75" thickBot="1" x14ac:dyDescent="0.3">
      <c r="D11" s="254" t="s">
        <v>61</v>
      </c>
      <c r="E11" s="255"/>
      <c r="F11" s="255"/>
      <c r="G11" s="256"/>
    </row>
    <row r="12" spans="2:18" x14ac:dyDescent="0.25">
      <c r="B12" s="247" t="s">
        <v>9</v>
      </c>
      <c r="C12" s="241" t="s">
        <v>10</v>
      </c>
      <c r="D12" s="244" t="s">
        <v>11</v>
      </c>
      <c r="E12" s="245"/>
      <c r="F12" s="245"/>
      <c r="G12" s="246"/>
      <c r="H12" s="247" t="s">
        <v>12</v>
      </c>
      <c r="I12" s="248"/>
      <c r="J12" s="249" t="s">
        <v>13</v>
      </c>
      <c r="K12" s="250"/>
      <c r="L12" s="250"/>
      <c r="M12" s="251"/>
      <c r="N12" s="266" t="s">
        <v>14</v>
      </c>
      <c r="O12" s="268" t="s">
        <v>15</v>
      </c>
      <c r="P12" s="269"/>
      <c r="Q12" s="269"/>
      <c r="R12" s="270"/>
    </row>
    <row r="13" spans="2:18" x14ac:dyDescent="0.25">
      <c r="B13" s="279"/>
      <c r="C13" s="242"/>
      <c r="D13" s="271" t="s">
        <v>16</v>
      </c>
      <c r="E13" s="273" t="s">
        <v>17</v>
      </c>
      <c r="F13" s="273" t="s">
        <v>18</v>
      </c>
      <c r="G13" s="275" t="s">
        <v>19</v>
      </c>
      <c r="H13" s="271" t="s">
        <v>20</v>
      </c>
      <c r="I13" s="277" t="s">
        <v>21</v>
      </c>
      <c r="J13" s="279" t="s">
        <v>2</v>
      </c>
      <c r="K13" s="280"/>
      <c r="L13" s="280" t="s">
        <v>22</v>
      </c>
      <c r="M13" s="242"/>
      <c r="N13" s="267"/>
      <c r="O13" s="281" t="s">
        <v>23</v>
      </c>
      <c r="P13" s="282"/>
      <c r="Q13" s="252" t="s">
        <v>24</v>
      </c>
      <c r="R13" s="253"/>
    </row>
    <row r="14" spans="2:18" ht="30.75" customHeight="1" thickBot="1" x14ac:dyDescent="0.3">
      <c r="B14" s="283"/>
      <c r="C14" s="243"/>
      <c r="D14" s="272"/>
      <c r="E14" s="274"/>
      <c r="F14" s="274"/>
      <c r="G14" s="276"/>
      <c r="H14" s="272"/>
      <c r="I14" s="278"/>
      <c r="J14" s="69" t="s">
        <v>17</v>
      </c>
      <c r="K14" s="70" t="s">
        <v>18</v>
      </c>
      <c r="L14" s="70" t="s">
        <v>16</v>
      </c>
      <c r="M14" s="71" t="s">
        <v>17</v>
      </c>
      <c r="N14" s="72" t="s">
        <v>25</v>
      </c>
      <c r="O14" s="73" t="s">
        <v>17</v>
      </c>
      <c r="P14" s="74" t="s">
        <v>18</v>
      </c>
      <c r="Q14" s="74" t="s">
        <v>16</v>
      </c>
      <c r="R14" s="75" t="s">
        <v>17</v>
      </c>
    </row>
    <row r="15" spans="2:18" x14ac:dyDescent="0.25">
      <c r="B15" s="76" t="s">
        <v>26</v>
      </c>
      <c r="C15" s="77" t="s">
        <v>27</v>
      </c>
      <c r="D15" s="78"/>
      <c r="E15" s="79"/>
      <c r="F15" s="79"/>
      <c r="G15" s="11">
        <f t="shared" ref="G15:G34" si="0">SUM(D15:F15)</f>
        <v>0</v>
      </c>
      <c r="H15" s="78"/>
      <c r="I15" s="80"/>
      <c r="J15" s="81"/>
      <c r="K15" s="82"/>
      <c r="L15" s="83"/>
      <c r="M15" s="84"/>
      <c r="N15" s="59" t="s">
        <v>28</v>
      </c>
      <c r="O15" s="17"/>
      <c r="P15" s="18"/>
      <c r="Q15" s="18"/>
      <c r="R15" s="19"/>
    </row>
    <row r="16" spans="2:18" x14ac:dyDescent="0.25">
      <c r="B16" s="76" t="s">
        <v>26</v>
      </c>
      <c r="C16" s="77" t="s">
        <v>29</v>
      </c>
      <c r="D16" s="85"/>
      <c r="E16" s="86"/>
      <c r="F16" s="86"/>
      <c r="G16" s="23">
        <f t="shared" si="0"/>
        <v>0</v>
      </c>
      <c r="H16" s="85"/>
      <c r="I16" s="87"/>
      <c r="J16" s="81"/>
      <c r="K16" s="88"/>
      <c r="L16" s="89"/>
      <c r="M16" s="90"/>
      <c r="N16" s="60" t="s">
        <v>30</v>
      </c>
      <c r="O16" s="29"/>
      <c r="P16" s="30"/>
      <c r="Q16" s="30"/>
      <c r="R16" s="31"/>
    </row>
    <row r="17" spans="2:18" x14ac:dyDescent="0.25">
      <c r="B17" s="76" t="s">
        <v>26</v>
      </c>
      <c r="C17" s="77" t="s">
        <v>31</v>
      </c>
      <c r="D17" s="85"/>
      <c r="E17" s="86"/>
      <c r="F17" s="86"/>
      <c r="G17" s="23">
        <f t="shared" si="0"/>
        <v>0</v>
      </c>
      <c r="H17" s="85"/>
      <c r="I17" s="87"/>
      <c r="J17" s="81"/>
      <c r="K17" s="88"/>
      <c r="L17" s="89"/>
      <c r="M17" s="90"/>
      <c r="N17" s="60" t="s">
        <v>32</v>
      </c>
      <c r="O17" s="29"/>
      <c r="P17" s="30"/>
      <c r="Q17" s="30"/>
      <c r="R17" s="31"/>
    </row>
    <row r="18" spans="2:18" x14ac:dyDescent="0.25">
      <c r="B18" s="76" t="s">
        <v>26</v>
      </c>
      <c r="C18" s="77" t="s">
        <v>33</v>
      </c>
      <c r="D18" s="85"/>
      <c r="E18" s="86"/>
      <c r="F18" s="86"/>
      <c r="G18" s="23">
        <f t="shared" si="0"/>
        <v>0</v>
      </c>
      <c r="H18" s="85"/>
      <c r="I18" s="87"/>
      <c r="J18" s="91"/>
      <c r="K18" s="88"/>
      <c r="L18" s="89"/>
      <c r="M18" s="90"/>
      <c r="N18" s="60" t="s">
        <v>28</v>
      </c>
      <c r="O18" s="29"/>
      <c r="P18" s="30"/>
      <c r="Q18" s="30"/>
      <c r="R18" s="31"/>
    </row>
    <row r="19" spans="2:18" x14ac:dyDescent="0.25">
      <c r="B19" s="76" t="s">
        <v>26</v>
      </c>
      <c r="C19" s="77" t="s">
        <v>34</v>
      </c>
      <c r="D19" s="85"/>
      <c r="E19" s="86"/>
      <c r="F19" s="86"/>
      <c r="G19" s="23">
        <f t="shared" si="0"/>
        <v>0</v>
      </c>
      <c r="H19" s="85"/>
      <c r="I19" s="87"/>
      <c r="J19" s="91"/>
      <c r="K19" s="88"/>
      <c r="L19" s="89"/>
      <c r="M19" s="90"/>
      <c r="N19" s="60" t="s">
        <v>35</v>
      </c>
      <c r="O19" s="29"/>
      <c r="P19" s="30"/>
      <c r="Q19" s="30"/>
      <c r="R19" s="31"/>
    </row>
    <row r="20" spans="2:18" x14ac:dyDescent="0.25">
      <c r="B20" s="76" t="s">
        <v>26</v>
      </c>
      <c r="C20" s="77" t="s">
        <v>36</v>
      </c>
      <c r="D20" s="85"/>
      <c r="E20" s="86"/>
      <c r="F20" s="86"/>
      <c r="G20" s="23">
        <f t="shared" si="0"/>
        <v>0</v>
      </c>
      <c r="H20" s="85"/>
      <c r="I20" s="87"/>
      <c r="J20" s="91"/>
      <c r="K20" s="88"/>
      <c r="L20" s="89"/>
      <c r="M20" s="90"/>
      <c r="N20" s="60" t="s">
        <v>37</v>
      </c>
      <c r="O20" s="29"/>
      <c r="P20" s="30"/>
      <c r="Q20" s="30"/>
      <c r="R20" s="31"/>
    </row>
    <row r="21" spans="2:18" x14ac:dyDescent="0.25">
      <c r="B21" s="76" t="s">
        <v>38</v>
      </c>
      <c r="C21" s="77" t="s">
        <v>39</v>
      </c>
      <c r="D21" s="85"/>
      <c r="E21" s="86"/>
      <c r="F21" s="86"/>
      <c r="G21" s="23">
        <f t="shared" si="0"/>
        <v>0</v>
      </c>
      <c r="H21" s="85"/>
      <c r="I21" s="87"/>
      <c r="J21" s="91"/>
      <c r="K21" s="88"/>
      <c r="L21" s="89"/>
      <c r="M21" s="90"/>
      <c r="N21" s="60" t="s">
        <v>40</v>
      </c>
      <c r="O21" s="29"/>
      <c r="P21" s="30"/>
      <c r="Q21" s="30"/>
      <c r="R21" s="31"/>
    </row>
    <row r="22" spans="2:18" x14ac:dyDescent="0.25">
      <c r="B22" s="76" t="s">
        <v>38</v>
      </c>
      <c r="C22" s="77" t="s">
        <v>41</v>
      </c>
      <c r="D22" s="85"/>
      <c r="E22" s="86"/>
      <c r="F22" s="86"/>
      <c r="G22" s="23">
        <f t="shared" si="0"/>
        <v>0</v>
      </c>
      <c r="H22" s="85"/>
      <c r="I22" s="87"/>
      <c r="J22" s="91"/>
      <c r="K22" s="88"/>
      <c r="L22" s="89"/>
      <c r="M22" s="90"/>
      <c r="N22" s="60" t="s">
        <v>42</v>
      </c>
      <c r="O22" s="29"/>
      <c r="P22" s="30"/>
      <c r="Q22" s="30"/>
      <c r="R22" s="31"/>
    </row>
    <row r="23" spans="2:18" x14ac:dyDescent="0.25">
      <c r="B23" s="76" t="s">
        <v>38</v>
      </c>
      <c r="C23" s="77" t="s">
        <v>43</v>
      </c>
      <c r="D23" s="85"/>
      <c r="E23" s="86"/>
      <c r="F23" s="86"/>
      <c r="G23" s="23">
        <f t="shared" si="0"/>
        <v>0</v>
      </c>
      <c r="H23" s="85"/>
      <c r="I23" s="87"/>
      <c r="J23" s="91"/>
      <c r="K23" s="88"/>
      <c r="L23" s="89"/>
      <c r="M23" s="90"/>
      <c r="N23" s="60" t="s">
        <v>44</v>
      </c>
      <c r="O23" s="29"/>
      <c r="P23" s="30"/>
      <c r="Q23" s="30"/>
      <c r="R23" s="31"/>
    </row>
    <row r="24" spans="2:18" x14ac:dyDescent="0.25">
      <c r="B24" s="76" t="s">
        <v>38</v>
      </c>
      <c r="C24" s="77" t="s">
        <v>45</v>
      </c>
      <c r="D24" s="85"/>
      <c r="E24" s="86"/>
      <c r="F24" s="86"/>
      <c r="G24" s="23">
        <f t="shared" si="0"/>
        <v>0</v>
      </c>
      <c r="H24" s="85"/>
      <c r="I24" s="87"/>
      <c r="J24" s="91"/>
      <c r="K24" s="88"/>
      <c r="L24" s="89"/>
      <c r="M24" s="90"/>
      <c r="N24" s="60" t="s">
        <v>46</v>
      </c>
      <c r="O24" s="29"/>
      <c r="P24" s="30"/>
      <c r="Q24" s="30"/>
      <c r="R24" s="31"/>
    </row>
    <row r="25" spans="2:18" x14ac:dyDescent="0.25">
      <c r="B25" s="76" t="s">
        <v>38</v>
      </c>
      <c r="C25" s="77" t="s">
        <v>47</v>
      </c>
      <c r="D25" s="85"/>
      <c r="E25" s="86"/>
      <c r="F25" s="86"/>
      <c r="G25" s="23">
        <f t="shared" si="0"/>
        <v>0</v>
      </c>
      <c r="H25" s="85"/>
      <c r="I25" s="87"/>
      <c r="J25" s="91"/>
      <c r="K25" s="88"/>
      <c r="L25" s="89"/>
      <c r="M25" s="90"/>
      <c r="N25" s="60" t="s">
        <v>48</v>
      </c>
      <c r="O25" s="29"/>
      <c r="P25" s="30"/>
      <c r="Q25" s="30"/>
      <c r="R25" s="31"/>
    </row>
    <row r="26" spans="2:18" x14ac:dyDescent="0.25">
      <c r="B26" s="76" t="s">
        <v>38</v>
      </c>
      <c r="C26" s="77" t="s">
        <v>49</v>
      </c>
      <c r="D26" s="85"/>
      <c r="E26" s="86"/>
      <c r="F26" s="86"/>
      <c r="G26" s="23">
        <f t="shared" si="0"/>
        <v>0</v>
      </c>
      <c r="H26" s="85"/>
      <c r="I26" s="87"/>
      <c r="J26" s="91"/>
      <c r="K26" s="88"/>
      <c r="L26" s="89"/>
      <c r="M26" s="90"/>
      <c r="N26" s="60" t="s">
        <v>28</v>
      </c>
      <c r="O26" s="29"/>
      <c r="P26" s="30"/>
      <c r="Q26" s="30"/>
      <c r="R26" s="31"/>
    </row>
    <row r="27" spans="2:18" x14ac:dyDescent="0.25">
      <c r="B27" s="92" t="s">
        <v>50</v>
      </c>
      <c r="C27" s="77" t="s">
        <v>51</v>
      </c>
      <c r="D27" s="85"/>
      <c r="E27" s="86"/>
      <c r="F27" s="86"/>
      <c r="G27" s="23">
        <f t="shared" si="0"/>
        <v>0</v>
      </c>
      <c r="H27" s="85"/>
      <c r="I27" s="87"/>
      <c r="J27" s="91"/>
      <c r="K27" s="88"/>
      <c r="L27" s="89"/>
      <c r="M27" s="90"/>
      <c r="N27" s="60" t="s">
        <v>37</v>
      </c>
      <c r="O27" s="29"/>
      <c r="P27" s="30"/>
      <c r="Q27" s="30"/>
      <c r="R27" s="31"/>
    </row>
    <row r="28" spans="2:18" x14ac:dyDescent="0.25">
      <c r="B28" s="92" t="s">
        <v>50</v>
      </c>
      <c r="C28" s="77" t="s">
        <v>52</v>
      </c>
      <c r="D28" s="85"/>
      <c r="E28" s="86"/>
      <c r="F28" s="86"/>
      <c r="G28" s="23">
        <f t="shared" si="0"/>
        <v>0</v>
      </c>
      <c r="H28" s="85"/>
      <c r="I28" s="87"/>
      <c r="J28" s="91"/>
      <c r="K28" s="88"/>
      <c r="L28" s="89"/>
      <c r="M28" s="90"/>
      <c r="N28" s="60" t="s">
        <v>28</v>
      </c>
      <c r="O28" s="29"/>
      <c r="P28" s="30"/>
      <c r="Q28" s="30"/>
      <c r="R28" s="31"/>
    </row>
    <row r="29" spans="2:18" x14ac:dyDescent="0.25">
      <c r="B29" s="92" t="s">
        <v>50</v>
      </c>
      <c r="C29" s="77" t="s">
        <v>53</v>
      </c>
      <c r="D29" s="85"/>
      <c r="E29" s="86"/>
      <c r="F29" s="86"/>
      <c r="G29" s="23">
        <f t="shared" si="0"/>
        <v>0</v>
      </c>
      <c r="H29" s="85"/>
      <c r="I29" s="87"/>
      <c r="J29" s="91"/>
      <c r="K29" s="88"/>
      <c r="L29" s="89"/>
      <c r="M29" s="90"/>
      <c r="N29" s="60" t="s">
        <v>28</v>
      </c>
      <c r="O29" s="29"/>
      <c r="P29" s="30"/>
      <c r="Q29" s="30"/>
      <c r="R29" s="31"/>
    </row>
    <row r="30" spans="2:18" x14ac:dyDescent="0.25">
      <c r="B30" s="92" t="s">
        <v>50</v>
      </c>
      <c r="C30" s="77" t="s">
        <v>54</v>
      </c>
      <c r="D30" s="85"/>
      <c r="E30" s="86"/>
      <c r="F30" s="86"/>
      <c r="G30" s="23">
        <f t="shared" si="0"/>
        <v>0</v>
      </c>
      <c r="H30" s="85"/>
      <c r="I30" s="87"/>
      <c r="J30" s="91"/>
      <c r="K30" s="88"/>
      <c r="L30" s="89"/>
      <c r="M30" s="90"/>
      <c r="N30" s="60" t="s">
        <v>37</v>
      </c>
      <c r="O30" s="29"/>
      <c r="P30" s="30"/>
      <c r="Q30" s="30"/>
      <c r="R30" s="31"/>
    </row>
    <row r="31" spans="2:18" x14ac:dyDescent="0.25">
      <c r="B31" s="92" t="s">
        <v>55</v>
      </c>
      <c r="C31" s="77" t="s">
        <v>56</v>
      </c>
      <c r="D31" s="85"/>
      <c r="E31" s="86"/>
      <c r="F31" s="86"/>
      <c r="G31" s="23">
        <f t="shared" si="0"/>
        <v>0</v>
      </c>
      <c r="H31" s="85"/>
      <c r="I31" s="87"/>
      <c r="J31" s="91"/>
      <c r="K31" s="88"/>
      <c r="L31" s="89"/>
      <c r="M31" s="90"/>
      <c r="N31" s="60" t="s">
        <v>28</v>
      </c>
      <c r="O31" s="29"/>
      <c r="P31" s="30"/>
      <c r="Q31" s="30"/>
      <c r="R31" s="31"/>
    </row>
    <row r="32" spans="2:18" x14ac:dyDescent="0.25">
      <c r="B32" s="92" t="s">
        <v>55</v>
      </c>
      <c r="C32" s="77" t="s">
        <v>57</v>
      </c>
      <c r="D32" s="85"/>
      <c r="E32" s="86"/>
      <c r="F32" s="86"/>
      <c r="G32" s="23">
        <f t="shared" si="0"/>
        <v>0</v>
      </c>
      <c r="H32" s="85"/>
      <c r="I32" s="87"/>
      <c r="J32" s="91"/>
      <c r="K32" s="88"/>
      <c r="L32" s="89"/>
      <c r="M32" s="90"/>
      <c r="N32" s="60" t="s">
        <v>37</v>
      </c>
      <c r="O32" s="29"/>
      <c r="P32" s="30"/>
      <c r="Q32" s="30"/>
      <c r="R32" s="31"/>
    </row>
    <row r="33" spans="2:18" x14ac:dyDescent="0.25">
      <c r="B33" s="92" t="s">
        <v>55</v>
      </c>
      <c r="C33" s="77" t="s">
        <v>58</v>
      </c>
      <c r="D33" s="85"/>
      <c r="E33" s="86"/>
      <c r="F33" s="86"/>
      <c r="G33" s="23">
        <f t="shared" si="0"/>
        <v>0</v>
      </c>
      <c r="H33" s="85"/>
      <c r="I33" s="87"/>
      <c r="J33" s="91"/>
      <c r="K33" s="88"/>
      <c r="L33" s="89"/>
      <c r="M33" s="90"/>
      <c r="N33" s="60" t="s">
        <v>28</v>
      </c>
      <c r="O33" s="29"/>
      <c r="P33" s="30"/>
      <c r="Q33" s="30"/>
      <c r="R33" s="31"/>
    </row>
    <row r="34" spans="2:18" ht="15.75" thickBot="1" x14ac:dyDescent="0.3">
      <c r="B34" s="92" t="s">
        <v>55</v>
      </c>
      <c r="C34" s="77" t="s">
        <v>59</v>
      </c>
      <c r="D34" s="85"/>
      <c r="E34" s="86"/>
      <c r="F34" s="86"/>
      <c r="G34" s="23">
        <f t="shared" si="0"/>
        <v>0</v>
      </c>
      <c r="H34" s="85"/>
      <c r="I34" s="87"/>
      <c r="J34" s="91"/>
      <c r="K34" s="88"/>
      <c r="L34" s="89"/>
      <c r="M34" s="90"/>
      <c r="N34" s="60" t="s">
        <v>37</v>
      </c>
      <c r="O34" s="29"/>
      <c r="P34" s="30"/>
      <c r="Q34" s="30"/>
      <c r="R34" s="31"/>
    </row>
    <row r="35" spans="2:18" ht="15.75" thickBot="1" x14ac:dyDescent="0.3">
      <c r="B35" s="93" t="s">
        <v>19</v>
      </c>
      <c r="C35" s="33">
        <f>COUNTA(C15:C34)</f>
        <v>20</v>
      </c>
      <c r="D35" s="34">
        <f>SUM(D15:D34)</f>
        <v>0</v>
      </c>
      <c r="E35" s="35">
        <f>SUM(E15:E34)</f>
        <v>0</v>
      </c>
      <c r="F35" s="35">
        <f>SUM(F15:F34)</f>
        <v>0</v>
      </c>
      <c r="G35" s="36">
        <f>SUM(G15:G34)</f>
        <v>0</v>
      </c>
      <c r="H35" s="34"/>
      <c r="I35" s="94"/>
      <c r="J35" s="34"/>
      <c r="K35" s="35"/>
      <c r="L35" s="35"/>
      <c r="M35" s="36"/>
      <c r="N35" s="95"/>
      <c r="O35" s="34">
        <f>SUM(O15:O34)</f>
        <v>0</v>
      </c>
      <c r="P35" s="35">
        <f>SUM(P15:P34)</f>
        <v>0</v>
      </c>
      <c r="Q35" s="35">
        <f>SUM(Q15:Q34)</f>
        <v>0</v>
      </c>
      <c r="R35" s="36">
        <f>SUM(R15:R34)</f>
        <v>0</v>
      </c>
    </row>
  </sheetData>
  <mergeCells count="19">
    <mergeCell ref="D11:G11"/>
    <mergeCell ref="B2:H7"/>
    <mergeCell ref="N12:N13"/>
    <mergeCell ref="O12:R12"/>
    <mergeCell ref="D13:D14"/>
    <mergeCell ref="E13:E14"/>
    <mergeCell ref="F13:F14"/>
    <mergeCell ref="G13:G14"/>
    <mergeCell ref="H13:H14"/>
    <mergeCell ref="I13:I14"/>
    <mergeCell ref="J13:K13"/>
    <mergeCell ref="L13:M13"/>
    <mergeCell ref="O13:P13"/>
    <mergeCell ref="B12:B14"/>
    <mergeCell ref="C12:C14"/>
    <mergeCell ref="D12:G12"/>
    <mergeCell ref="H12:I12"/>
    <mergeCell ref="J12:M12"/>
    <mergeCell ref="Q13:R13"/>
  </mergeCells>
  <conditionalFormatting sqref="H15:I34">
    <cfRule type="cellIs" dxfId="10" priority="1" operator="greaterThanOrEqual">
      <formula>50</formula>
    </cfRule>
    <cfRule type="cellIs" priority="2" operator="greaterThanOrEqual">
      <formula>50</formula>
    </cfRule>
    <cfRule type="cellIs" dxfId="9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0C43-9A61-4577-997B-80BE2CC77891}">
  <sheetPr codeName="Sheet3"/>
  <dimension ref="A1"/>
  <sheetViews>
    <sheetView workbookViewId="0">
      <selection activeCell="D7" sqref="D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93CD-750B-4590-A2ED-BF3F5F4D7024}">
  <sheetPr codeName="Sheet4"/>
  <dimension ref="B1:R19"/>
  <sheetViews>
    <sheetView workbookViewId="0">
      <selection activeCell="B2" sqref="B2:H7"/>
    </sheetView>
  </sheetViews>
  <sheetFormatPr defaultRowHeight="15" x14ac:dyDescent="0.25"/>
  <cols>
    <col min="1" max="1" width="5.7109375" customWidth="1"/>
    <col min="2" max="2" width="22" customWidth="1"/>
    <col min="3" max="3" width="19.85546875" customWidth="1"/>
    <col min="4" max="4" width="27.42578125" bestFit="1" customWidth="1"/>
  </cols>
  <sheetData>
    <row r="1" spans="2:18" s="61" customFormat="1" ht="15.75" thickBot="1" x14ac:dyDescent="0.3"/>
    <row r="2" spans="2:18" s="61" customFormat="1" ht="15" customHeight="1" x14ac:dyDescent="0.25">
      <c r="B2" s="257" t="s">
        <v>62</v>
      </c>
      <c r="C2" s="258"/>
      <c r="D2" s="258"/>
      <c r="E2" s="258"/>
      <c r="F2" s="258"/>
      <c r="G2" s="258"/>
      <c r="H2" s="259"/>
      <c r="K2" s="62"/>
      <c r="L2" s="63"/>
      <c r="M2" s="63"/>
      <c r="N2" s="63"/>
      <c r="O2" s="63"/>
      <c r="P2" s="63"/>
    </row>
    <row r="3" spans="2:18" s="61" customFormat="1" ht="15" customHeight="1" x14ac:dyDescent="0.25">
      <c r="B3" s="260"/>
      <c r="C3" s="261"/>
      <c r="D3" s="261"/>
      <c r="E3" s="261"/>
      <c r="F3" s="261"/>
      <c r="G3" s="261"/>
      <c r="H3" s="262"/>
      <c r="K3" s="64"/>
      <c r="L3" s="64"/>
      <c r="M3" s="64"/>
      <c r="N3" s="64"/>
      <c r="O3" s="64"/>
      <c r="P3" s="64"/>
    </row>
    <row r="4" spans="2:18" s="61" customFormat="1" ht="15" customHeight="1" x14ac:dyDescent="0.25">
      <c r="B4" s="260"/>
      <c r="C4" s="261"/>
      <c r="D4" s="261"/>
      <c r="E4" s="261"/>
      <c r="F4" s="261"/>
      <c r="G4" s="261"/>
      <c r="H4" s="262"/>
      <c r="K4" s="64"/>
      <c r="L4" s="64"/>
      <c r="M4" s="64"/>
      <c r="N4" s="64"/>
      <c r="O4" s="64"/>
      <c r="P4" s="64"/>
    </row>
    <row r="5" spans="2:18" s="61" customFormat="1" ht="15" customHeight="1" x14ac:dyDescent="0.25">
      <c r="B5" s="260"/>
      <c r="C5" s="261"/>
      <c r="D5" s="261"/>
      <c r="E5" s="261"/>
      <c r="F5" s="261"/>
      <c r="G5" s="261"/>
      <c r="H5" s="262"/>
    </row>
    <row r="6" spans="2:18" s="61" customFormat="1" ht="15" customHeight="1" x14ac:dyDescent="0.25">
      <c r="B6" s="260"/>
      <c r="C6" s="261"/>
      <c r="D6" s="261"/>
      <c r="E6" s="261"/>
      <c r="F6" s="261"/>
      <c r="G6" s="261"/>
      <c r="H6" s="262"/>
    </row>
    <row r="7" spans="2:18" s="61" customFormat="1" ht="15.75" customHeight="1" thickBot="1" x14ac:dyDescent="0.3">
      <c r="B7" s="263"/>
      <c r="C7" s="264"/>
      <c r="D7" s="264"/>
      <c r="E7" s="264"/>
      <c r="F7" s="264"/>
      <c r="G7" s="264"/>
      <c r="H7" s="265"/>
    </row>
    <row r="8" spans="2:18" s="61" customFormat="1" ht="15.75" customHeight="1" x14ac:dyDescent="0.25">
      <c r="C8" s="65"/>
      <c r="D8" s="65"/>
      <c r="E8" s="65"/>
      <c r="F8" s="65"/>
      <c r="G8" s="65"/>
      <c r="H8" s="65"/>
    </row>
    <row r="9" spans="2:18" s="61" customFormat="1" ht="15" customHeight="1" x14ac:dyDescent="0.25">
      <c r="C9" s="65"/>
      <c r="D9" s="65"/>
      <c r="E9" s="65"/>
      <c r="F9" s="65"/>
      <c r="G9" s="65"/>
      <c r="H9" s="65"/>
    </row>
    <row r="10" spans="2:18" x14ac:dyDescent="0.25">
      <c r="B10" s="284" t="s">
        <v>63</v>
      </c>
      <c r="C10" s="285"/>
      <c r="D10" s="285"/>
      <c r="E10" s="285"/>
      <c r="F10" s="285"/>
      <c r="G10" s="285"/>
      <c r="H10" s="286"/>
      <c r="I10" s="287" t="s">
        <v>64</v>
      </c>
      <c r="J10" s="285"/>
      <c r="K10" s="285"/>
      <c r="L10" s="285"/>
      <c r="M10" s="286"/>
      <c r="N10" s="287" t="s">
        <v>65</v>
      </c>
      <c r="O10" s="285"/>
      <c r="P10" s="285"/>
      <c r="Q10" s="285"/>
      <c r="R10" s="286"/>
    </row>
    <row r="11" spans="2:18" ht="63.75" x14ac:dyDescent="0.25">
      <c r="B11" s="96" t="s">
        <v>66</v>
      </c>
      <c r="C11" s="96" t="s">
        <v>67</v>
      </c>
      <c r="D11" s="96" t="s">
        <v>68</v>
      </c>
      <c r="E11" s="96" t="s">
        <v>69</v>
      </c>
      <c r="F11" s="96" t="s">
        <v>70</v>
      </c>
      <c r="G11" s="96" t="s">
        <v>71</v>
      </c>
      <c r="H11" s="96" t="s">
        <v>72</v>
      </c>
      <c r="I11" s="96" t="s">
        <v>73</v>
      </c>
      <c r="J11" s="96" t="s">
        <v>74</v>
      </c>
      <c r="K11" s="96" t="s">
        <v>75</v>
      </c>
      <c r="L11" s="96" t="s">
        <v>76</v>
      </c>
      <c r="M11" s="96" t="s">
        <v>77</v>
      </c>
      <c r="N11" s="96" t="s">
        <v>73</v>
      </c>
      <c r="O11" s="96" t="s">
        <v>74</v>
      </c>
      <c r="P11" s="96" t="s">
        <v>75</v>
      </c>
      <c r="Q11" s="96" t="s">
        <v>76</v>
      </c>
      <c r="R11" s="96" t="s">
        <v>78</v>
      </c>
    </row>
    <row r="12" spans="2:18" x14ac:dyDescent="0.25">
      <c r="B12" s="190" t="s">
        <v>79</v>
      </c>
      <c r="C12" s="190" t="s">
        <v>80</v>
      </c>
      <c r="D12" s="190" t="s">
        <v>81</v>
      </c>
      <c r="E12" s="190" t="s">
        <v>82</v>
      </c>
      <c r="F12" s="190">
        <v>1.2344999999999999</v>
      </c>
      <c r="G12" s="190">
        <v>30.234500000000001</v>
      </c>
      <c r="H12" s="192" t="s">
        <v>83</v>
      </c>
      <c r="I12" s="190">
        <v>120</v>
      </c>
      <c r="J12" s="190">
        <v>4</v>
      </c>
      <c r="K12" s="193">
        <v>3.3333333333333333E-2</v>
      </c>
      <c r="L12" s="194">
        <v>0</v>
      </c>
      <c r="M12" s="193">
        <v>3.3333333333333333E-2</v>
      </c>
      <c r="N12" s="190">
        <v>120</v>
      </c>
      <c r="O12" s="195">
        <v>26</v>
      </c>
      <c r="P12" s="193">
        <v>0.21666666666666667</v>
      </c>
      <c r="Q12" s="194">
        <v>0.05</v>
      </c>
      <c r="R12" s="194">
        <v>0.02</v>
      </c>
    </row>
    <row r="13" spans="2:18" x14ac:dyDescent="0.25">
      <c r="B13" s="190" t="s">
        <v>79</v>
      </c>
      <c r="C13" s="190" t="s">
        <v>80</v>
      </c>
      <c r="D13" s="190" t="s">
        <v>84</v>
      </c>
      <c r="E13" s="190" t="s">
        <v>82</v>
      </c>
      <c r="F13" s="190">
        <v>2.2345000000000002</v>
      </c>
      <c r="G13" s="190">
        <v>31.234500000000001</v>
      </c>
      <c r="H13" s="192" t="s">
        <v>83</v>
      </c>
      <c r="I13" s="190">
        <v>120</v>
      </c>
      <c r="J13" s="190">
        <v>20</v>
      </c>
      <c r="K13" s="193">
        <v>0.16666666666666666</v>
      </c>
      <c r="L13" s="194">
        <v>0</v>
      </c>
      <c r="M13" s="193">
        <v>0.16666666666666666</v>
      </c>
      <c r="N13" s="190">
        <v>120</v>
      </c>
      <c r="O13" s="195">
        <v>120</v>
      </c>
      <c r="P13" s="193">
        <v>1</v>
      </c>
      <c r="Q13" s="194">
        <v>0.15</v>
      </c>
      <c r="R13" s="194">
        <v>0</v>
      </c>
    </row>
    <row r="14" spans="2:18" x14ac:dyDescent="0.25">
      <c r="B14" s="190" t="s">
        <v>79</v>
      </c>
      <c r="C14" s="190" t="s">
        <v>80</v>
      </c>
      <c r="D14" s="190" t="s">
        <v>85</v>
      </c>
      <c r="E14" s="190" t="s">
        <v>82</v>
      </c>
      <c r="F14" s="190">
        <v>3.2345000000000002</v>
      </c>
      <c r="G14" s="190">
        <v>32.234499999999997</v>
      </c>
      <c r="H14" s="192" t="s">
        <v>83</v>
      </c>
      <c r="I14" s="190">
        <v>120</v>
      </c>
      <c r="J14" s="190">
        <v>100</v>
      </c>
      <c r="K14" s="193">
        <v>0.83333333333333337</v>
      </c>
      <c r="L14" s="194">
        <v>0</v>
      </c>
      <c r="M14" s="193">
        <v>0.83333333333333337</v>
      </c>
      <c r="N14" s="190">
        <v>120</v>
      </c>
      <c r="O14" s="195">
        <v>30</v>
      </c>
      <c r="P14" s="193">
        <v>0.25</v>
      </c>
      <c r="Q14" s="194">
        <v>0.8</v>
      </c>
      <c r="R14" s="194">
        <v>0.17</v>
      </c>
    </row>
    <row r="15" spans="2:18" x14ac:dyDescent="0.25">
      <c r="B15" s="190" t="s">
        <v>79</v>
      </c>
      <c r="C15" s="190" t="s">
        <v>80</v>
      </c>
      <c r="D15" s="190" t="s">
        <v>86</v>
      </c>
      <c r="E15" s="190" t="s">
        <v>82</v>
      </c>
      <c r="F15" s="190">
        <v>4.2344999999999997</v>
      </c>
      <c r="G15" s="190">
        <v>33.234499999999997</v>
      </c>
      <c r="H15" s="192" t="s">
        <v>83</v>
      </c>
      <c r="I15" s="190">
        <v>120</v>
      </c>
      <c r="J15" s="190">
        <v>65</v>
      </c>
      <c r="K15" s="193">
        <v>0.54166666666666663</v>
      </c>
      <c r="L15" s="194">
        <v>0</v>
      </c>
      <c r="M15" s="193">
        <v>0.54166666666666663</v>
      </c>
      <c r="N15" s="190">
        <v>120</v>
      </c>
      <c r="O15" s="196">
        <v>56</v>
      </c>
      <c r="P15" s="193">
        <v>0.46666666666666667</v>
      </c>
      <c r="Q15" s="194">
        <v>0.22</v>
      </c>
      <c r="R15" s="194">
        <v>0.09</v>
      </c>
    </row>
    <row r="16" spans="2:18" x14ac:dyDescent="0.25">
      <c r="B16" s="190" t="s">
        <v>79</v>
      </c>
      <c r="C16" s="190" t="s">
        <v>80</v>
      </c>
      <c r="D16" s="197" t="s">
        <v>87</v>
      </c>
      <c r="E16" s="190" t="s">
        <v>82</v>
      </c>
      <c r="F16" s="190">
        <v>5.2344999999999997</v>
      </c>
      <c r="G16" s="190">
        <v>34.234499999999997</v>
      </c>
      <c r="H16" s="192" t="s">
        <v>83</v>
      </c>
      <c r="I16" s="190">
        <v>120</v>
      </c>
      <c r="J16" s="190">
        <v>43</v>
      </c>
      <c r="K16" s="193">
        <v>0.35833333333333334</v>
      </c>
      <c r="L16" s="194">
        <v>0</v>
      </c>
      <c r="M16" s="193">
        <v>0.35833333333333334</v>
      </c>
      <c r="N16" s="190">
        <v>120</v>
      </c>
      <c r="O16" s="196">
        <v>94</v>
      </c>
      <c r="P16" s="193">
        <v>0.78333333333333333</v>
      </c>
      <c r="Q16" s="194">
        <v>0.5</v>
      </c>
      <c r="R16" s="194">
        <v>0.39</v>
      </c>
    </row>
    <row r="17" spans="2:18" x14ac:dyDescent="0.25">
      <c r="B17" s="190" t="s">
        <v>79</v>
      </c>
      <c r="C17" s="190" t="s">
        <v>88</v>
      </c>
      <c r="D17" s="190" t="s">
        <v>89</v>
      </c>
      <c r="E17" s="190" t="s">
        <v>82</v>
      </c>
      <c r="F17" s="190">
        <v>6.2344999999999997</v>
      </c>
      <c r="G17" s="190">
        <v>35.234499999999997</v>
      </c>
      <c r="H17" s="192" t="s">
        <v>83</v>
      </c>
      <c r="I17" s="190">
        <v>120</v>
      </c>
      <c r="J17" s="190">
        <v>77</v>
      </c>
      <c r="K17" s="193">
        <v>0.64166666666666672</v>
      </c>
      <c r="L17" s="194">
        <v>0</v>
      </c>
      <c r="M17" s="193">
        <v>0.64166666666666672</v>
      </c>
      <c r="N17" s="190">
        <v>120</v>
      </c>
      <c r="O17" s="196">
        <v>89</v>
      </c>
      <c r="P17" s="193">
        <v>0.7416666666666667</v>
      </c>
      <c r="Q17" s="194">
        <v>0</v>
      </c>
      <c r="R17" s="194">
        <v>0</v>
      </c>
    </row>
    <row r="18" spans="2:18" x14ac:dyDescent="0.25">
      <c r="B18" s="190" t="s">
        <v>79</v>
      </c>
      <c r="C18" s="190" t="s">
        <v>88</v>
      </c>
      <c r="D18" s="198" t="s">
        <v>90</v>
      </c>
      <c r="E18" s="190" t="s">
        <v>91</v>
      </c>
      <c r="F18" s="190">
        <v>7.2344999999999997</v>
      </c>
      <c r="G18" s="190">
        <v>36.234499999999997</v>
      </c>
      <c r="H18" s="192" t="s">
        <v>83</v>
      </c>
      <c r="I18" s="190">
        <v>120</v>
      </c>
      <c r="J18" s="190">
        <v>0</v>
      </c>
      <c r="K18" s="194">
        <v>0</v>
      </c>
      <c r="L18" s="194">
        <v>0</v>
      </c>
      <c r="M18" s="194">
        <v>0</v>
      </c>
      <c r="N18" s="190">
        <v>120</v>
      </c>
      <c r="O18" s="196">
        <v>0</v>
      </c>
      <c r="P18" s="194">
        <v>0</v>
      </c>
      <c r="Q18" s="194">
        <v>0</v>
      </c>
      <c r="R18" s="194">
        <v>0</v>
      </c>
    </row>
    <row r="19" spans="2:18" x14ac:dyDescent="0.25">
      <c r="D19" s="100"/>
      <c r="H19" s="97"/>
      <c r="K19" s="98"/>
      <c r="L19" s="98"/>
      <c r="M19" s="98"/>
      <c r="N19" s="98"/>
      <c r="O19" s="99"/>
      <c r="P19" s="98"/>
      <c r="Q19" s="98"/>
      <c r="R19" s="98"/>
    </row>
  </sheetData>
  <mergeCells count="4">
    <mergeCell ref="B10:H10"/>
    <mergeCell ref="I10:M10"/>
    <mergeCell ref="N10:R10"/>
    <mergeCell ref="B2:H7"/>
  </mergeCells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0CBE-EE94-4386-A47B-09DF86F48BBA}">
  <sheetPr codeName="Sheet5"/>
  <dimension ref="B1:R34"/>
  <sheetViews>
    <sheetView tabSelected="1" workbookViewId="0">
      <selection activeCell="K5" sqref="K5"/>
    </sheetView>
  </sheetViews>
  <sheetFormatPr defaultRowHeight="15" x14ac:dyDescent="0.25"/>
  <cols>
    <col min="1" max="1" width="4.5703125" style="61" customWidth="1"/>
    <col min="2" max="2" width="16.28515625" style="61" customWidth="1"/>
    <col min="3" max="3" width="16.7109375" style="61" customWidth="1"/>
    <col min="4" max="4" width="17.28515625" style="61" bestFit="1" customWidth="1"/>
    <col min="5" max="5" width="14.5703125" style="61" bestFit="1" customWidth="1"/>
    <col min="6" max="6" width="15.85546875" style="61" bestFit="1" customWidth="1"/>
    <col min="7" max="7" width="10.85546875" style="61" customWidth="1"/>
    <col min="8" max="8" width="12.85546875" style="61" customWidth="1"/>
    <col min="9" max="9" width="13.140625" style="61" customWidth="1"/>
    <col min="10" max="11" width="9.140625" style="61"/>
    <col min="12" max="12" width="10.5703125" style="61" customWidth="1"/>
    <col min="13" max="13" width="9.140625" style="61"/>
    <col min="14" max="14" width="16.28515625" style="61" customWidth="1"/>
    <col min="15" max="16384" width="9.140625" style="61"/>
  </cols>
  <sheetData>
    <row r="1" spans="2:18" ht="15.75" thickBot="1" x14ac:dyDescent="0.3"/>
    <row r="2" spans="2:18" ht="15" customHeight="1" x14ac:dyDescent="0.25">
      <c r="B2" s="257" t="s">
        <v>308</v>
      </c>
      <c r="C2" s="258"/>
      <c r="D2" s="258"/>
      <c r="E2" s="258"/>
      <c r="F2" s="258"/>
      <c r="G2" s="258"/>
      <c r="H2" s="259"/>
      <c r="J2" s="62"/>
      <c r="K2" s="63"/>
      <c r="L2" s="63"/>
      <c r="M2" s="63"/>
      <c r="N2" s="63"/>
      <c r="O2" s="63"/>
    </row>
    <row r="3" spans="2:18" ht="15" customHeight="1" x14ac:dyDescent="0.25">
      <c r="B3" s="260"/>
      <c r="C3" s="261"/>
      <c r="D3" s="261"/>
      <c r="E3" s="261"/>
      <c r="F3" s="261"/>
      <c r="G3" s="261"/>
      <c r="H3" s="262"/>
      <c r="J3" s="64"/>
      <c r="K3" s="64"/>
      <c r="L3" s="64"/>
      <c r="M3" s="64"/>
      <c r="N3" s="64"/>
      <c r="O3" s="64"/>
    </row>
    <row r="4" spans="2:18" ht="15" customHeight="1" x14ac:dyDescent="0.25">
      <c r="B4" s="260"/>
      <c r="C4" s="261"/>
      <c r="D4" s="261"/>
      <c r="E4" s="261"/>
      <c r="F4" s="261"/>
      <c r="G4" s="261"/>
      <c r="H4" s="262"/>
      <c r="J4" s="64"/>
      <c r="K4" s="64"/>
      <c r="L4" s="64"/>
      <c r="M4" s="64"/>
      <c r="N4" s="64"/>
      <c r="O4" s="64"/>
    </row>
    <row r="5" spans="2:18" ht="15" customHeight="1" x14ac:dyDescent="0.25">
      <c r="B5" s="260"/>
      <c r="C5" s="261"/>
      <c r="D5" s="261"/>
      <c r="E5" s="261"/>
      <c r="F5" s="261"/>
      <c r="G5" s="261"/>
      <c r="H5" s="262"/>
    </row>
    <row r="6" spans="2:18" ht="15" customHeight="1" x14ac:dyDescent="0.25">
      <c r="B6" s="260"/>
      <c r="C6" s="261"/>
      <c r="D6" s="261"/>
      <c r="E6" s="261"/>
      <c r="F6" s="261"/>
      <c r="G6" s="261"/>
      <c r="H6" s="262"/>
    </row>
    <row r="7" spans="2:18" ht="15.75" customHeight="1" thickBot="1" x14ac:dyDescent="0.3">
      <c r="B7" s="263"/>
      <c r="C7" s="264"/>
      <c r="D7" s="264"/>
      <c r="E7" s="264"/>
      <c r="F7" s="264"/>
      <c r="G7" s="264"/>
      <c r="H7" s="265"/>
    </row>
    <row r="8" spans="2:18" ht="15.75" customHeight="1" x14ac:dyDescent="0.25">
      <c r="B8" s="65"/>
      <c r="C8" s="65"/>
      <c r="D8" s="65"/>
      <c r="E8" s="65"/>
      <c r="F8" s="65"/>
      <c r="G8" s="65"/>
    </row>
    <row r="9" spans="2:18" ht="15" customHeight="1" x14ac:dyDescent="0.25">
      <c r="B9" s="65"/>
      <c r="C9" s="65"/>
      <c r="D9" s="65"/>
      <c r="E9" s="65"/>
      <c r="F9" s="65"/>
      <c r="G9" s="65"/>
    </row>
    <row r="10" spans="2:18" ht="15" customHeight="1" thickBot="1" x14ac:dyDescent="0.3">
      <c r="B10" s="65"/>
      <c r="C10" s="65"/>
      <c r="D10" s="65"/>
      <c r="E10" s="65"/>
      <c r="F10" s="65"/>
      <c r="G10" s="65"/>
    </row>
    <row r="11" spans="2:18" x14ac:dyDescent="0.25">
      <c r="B11" s="247" t="s">
        <v>9</v>
      </c>
      <c r="C11" s="241" t="s">
        <v>10</v>
      </c>
      <c r="D11" s="247" t="s">
        <v>11</v>
      </c>
      <c r="E11" s="288"/>
      <c r="F11" s="288"/>
      <c r="G11" s="241"/>
      <c r="H11" s="247" t="s">
        <v>12</v>
      </c>
      <c r="I11" s="248"/>
      <c r="J11" s="249" t="s">
        <v>13</v>
      </c>
      <c r="K11" s="250"/>
      <c r="L11" s="250"/>
      <c r="M11" s="251"/>
      <c r="N11" s="266" t="s">
        <v>14</v>
      </c>
      <c r="O11" s="268" t="s">
        <v>15</v>
      </c>
      <c r="P11" s="269"/>
      <c r="Q11" s="269"/>
      <c r="R11" s="270"/>
    </row>
    <row r="12" spans="2:18" x14ac:dyDescent="0.25">
      <c r="B12" s="279"/>
      <c r="C12" s="242"/>
      <c r="D12" s="289" t="s">
        <v>16</v>
      </c>
      <c r="E12" s="290" t="s">
        <v>17</v>
      </c>
      <c r="F12" s="290" t="s">
        <v>18</v>
      </c>
      <c r="G12" s="291" t="s">
        <v>19</v>
      </c>
      <c r="H12" s="271" t="s">
        <v>20</v>
      </c>
      <c r="I12" s="277" t="s">
        <v>21</v>
      </c>
      <c r="J12" s="279" t="s">
        <v>2</v>
      </c>
      <c r="K12" s="280"/>
      <c r="L12" s="280" t="s">
        <v>22</v>
      </c>
      <c r="M12" s="242"/>
      <c r="N12" s="267"/>
      <c r="O12" s="281" t="s">
        <v>23</v>
      </c>
      <c r="P12" s="282"/>
      <c r="Q12" s="252" t="s">
        <v>24</v>
      </c>
      <c r="R12" s="253"/>
    </row>
    <row r="13" spans="2:18" ht="30.75" customHeight="1" thickBot="1" x14ac:dyDescent="0.3">
      <c r="B13" s="283"/>
      <c r="C13" s="243"/>
      <c r="D13" s="272"/>
      <c r="E13" s="274"/>
      <c r="F13" s="274"/>
      <c r="G13" s="276"/>
      <c r="H13" s="272"/>
      <c r="I13" s="278"/>
      <c r="J13" s="69" t="s">
        <v>17</v>
      </c>
      <c r="K13" s="70" t="s">
        <v>18</v>
      </c>
      <c r="L13" s="70" t="s">
        <v>16</v>
      </c>
      <c r="M13" s="71" t="s">
        <v>17</v>
      </c>
      <c r="N13" s="72" t="s">
        <v>25</v>
      </c>
      <c r="O13" s="73" t="s">
        <v>17</v>
      </c>
      <c r="P13" s="74" t="s">
        <v>18</v>
      </c>
      <c r="Q13" s="74" t="s">
        <v>16</v>
      </c>
      <c r="R13" s="75" t="s">
        <v>17</v>
      </c>
    </row>
    <row r="14" spans="2:18" x14ac:dyDescent="0.25">
      <c r="B14" s="76" t="s">
        <v>26</v>
      </c>
      <c r="C14" s="77" t="s">
        <v>27</v>
      </c>
      <c r="D14" s="101">
        <v>37787</v>
      </c>
      <c r="E14" s="102">
        <v>49928</v>
      </c>
      <c r="F14" s="103">
        <v>129360</v>
      </c>
      <c r="G14" s="104">
        <f>SUM(D14:F14)</f>
        <v>217075</v>
      </c>
      <c r="H14" s="78"/>
      <c r="I14" s="80"/>
      <c r="J14" s="81"/>
      <c r="K14" s="82"/>
      <c r="L14" s="83"/>
      <c r="M14" s="84"/>
      <c r="N14" s="59" t="s">
        <v>28</v>
      </c>
      <c r="O14" s="17"/>
      <c r="P14" s="18"/>
      <c r="Q14" s="18"/>
      <c r="R14" s="19"/>
    </row>
    <row r="15" spans="2:18" x14ac:dyDescent="0.25">
      <c r="B15" s="76" t="s">
        <v>26</v>
      </c>
      <c r="C15" s="77" t="s">
        <v>29</v>
      </c>
      <c r="D15" s="105">
        <v>32713</v>
      </c>
      <c r="E15" s="102">
        <v>77115</v>
      </c>
      <c r="F15" s="103">
        <v>91432</v>
      </c>
      <c r="G15" s="106">
        <f t="shared" ref="G15:G33" si="0">SUM(D15:F15)</f>
        <v>201260</v>
      </c>
      <c r="H15" s="85"/>
      <c r="I15" s="87"/>
      <c r="J15" s="81"/>
      <c r="K15" s="88"/>
      <c r="L15" s="89"/>
      <c r="M15" s="90"/>
      <c r="N15" s="60" t="s">
        <v>30</v>
      </c>
      <c r="O15" s="17"/>
      <c r="P15" s="30"/>
      <c r="Q15" s="30"/>
      <c r="R15" s="31"/>
    </row>
    <row r="16" spans="2:18" x14ac:dyDescent="0.25">
      <c r="B16" s="76" t="s">
        <v>26</v>
      </c>
      <c r="C16" s="77" t="s">
        <v>31</v>
      </c>
      <c r="D16" s="105">
        <v>30058</v>
      </c>
      <c r="E16" s="102">
        <v>89589</v>
      </c>
      <c r="F16" s="103">
        <v>146088</v>
      </c>
      <c r="G16" s="106">
        <f t="shared" si="0"/>
        <v>265735</v>
      </c>
      <c r="H16" s="85"/>
      <c r="I16" s="87"/>
      <c r="J16" s="81"/>
      <c r="K16" s="88"/>
      <c r="L16" s="89"/>
      <c r="M16" s="90"/>
      <c r="N16" s="60" t="s">
        <v>37</v>
      </c>
      <c r="O16" s="17"/>
      <c r="P16" s="30"/>
      <c r="Q16" s="30"/>
      <c r="R16" s="31"/>
    </row>
    <row r="17" spans="2:18" x14ac:dyDescent="0.25">
      <c r="B17" s="76" t="s">
        <v>26</v>
      </c>
      <c r="C17" s="77" t="s">
        <v>33</v>
      </c>
      <c r="D17" s="105">
        <v>31004</v>
      </c>
      <c r="E17" s="102">
        <v>48440</v>
      </c>
      <c r="F17" s="103">
        <v>80645</v>
      </c>
      <c r="G17" s="106">
        <f t="shared" si="0"/>
        <v>160089</v>
      </c>
      <c r="H17" s="85"/>
      <c r="I17" s="87"/>
      <c r="J17" s="91"/>
      <c r="K17" s="88"/>
      <c r="L17" s="89"/>
      <c r="M17" s="90"/>
      <c r="N17" s="60" t="s">
        <v>46</v>
      </c>
      <c r="O17" s="17"/>
      <c r="P17" s="30"/>
      <c r="Q17" s="30"/>
      <c r="R17" s="31"/>
    </row>
    <row r="18" spans="2:18" x14ac:dyDescent="0.25">
      <c r="B18" s="76" t="s">
        <v>26</v>
      </c>
      <c r="C18" s="77" t="s">
        <v>34</v>
      </c>
      <c r="D18" s="105">
        <v>31319</v>
      </c>
      <c r="E18" s="102">
        <v>41928</v>
      </c>
      <c r="F18" s="103">
        <v>122909</v>
      </c>
      <c r="G18" s="106">
        <f t="shared" si="0"/>
        <v>196156</v>
      </c>
      <c r="H18" s="85"/>
      <c r="I18" s="87"/>
      <c r="J18" s="91"/>
      <c r="K18" s="88"/>
      <c r="L18" s="89"/>
      <c r="M18" s="90"/>
      <c r="N18" s="60" t="s">
        <v>35</v>
      </c>
      <c r="O18" s="17"/>
      <c r="P18" s="30"/>
      <c r="Q18" s="30"/>
      <c r="R18" s="31"/>
    </row>
    <row r="19" spans="2:18" x14ac:dyDescent="0.25">
      <c r="B19" s="76" t="s">
        <v>26</v>
      </c>
      <c r="C19" s="77" t="s">
        <v>36</v>
      </c>
      <c r="D19" s="105">
        <v>25561</v>
      </c>
      <c r="E19" s="102">
        <v>75368</v>
      </c>
      <c r="F19" s="103">
        <v>111453</v>
      </c>
      <c r="G19" s="106">
        <f t="shared" si="0"/>
        <v>212382</v>
      </c>
      <c r="H19" s="85"/>
      <c r="I19" s="87"/>
      <c r="J19" s="91"/>
      <c r="K19" s="88"/>
      <c r="L19" s="89"/>
      <c r="M19" s="90"/>
      <c r="N19" s="60" t="s">
        <v>37</v>
      </c>
      <c r="O19" s="17"/>
      <c r="P19" s="30"/>
      <c r="Q19" s="30"/>
      <c r="R19" s="31"/>
    </row>
    <row r="20" spans="2:18" x14ac:dyDescent="0.25">
      <c r="B20" s="76" t="s">
        <v>38</v>
      </c>
      <c r="C20" s="77" t="s">
        <v>39</v>
      </c>
      <c r="D20" s="105">
        <v>38272</v>
      </c>
      <c r="E20" s="102">
        <v>30180</v>
      </c>
      <c r="F20" s="103">
        <v>128184</v>
      </c>
      <c r="G20" s="106">
        <f t="shared" si="0"/>
        <v>196636</v>
      </c>
      <c r="H20" s="85"/>
      <c r="I20" s="87"/>
      <c r="J20" s="91"/>
      <c r="K20" s="88"/>
      <c r="L20" s="89"/>
      <c r="M20" s="90"/>
      <c r="N20" s="60" t="s">
        <v>40</v>
      </c>
      <c r="O20" s="17"/>
      <c r="P20" s="30"/>
      <c r="Q20" s="30"/>
      <c r="R20" s="31"/>
    </row>
    <row r="21" spans="2:18" x14ac:dyDescent="0.25">
      <c r="B21" s="76" t="s">
        <v>38</v>
      </c>
      <c r="C21" s="77" t="s">
        <v>41</v>
      </c>
      <c r="D21" s="105">
        <v>39616</v>
      </c>
      <c r="E21" s="102">
        <v>31378</v>
      </c>
      <c r="F21" s="103">
        <v>107510</v>
      </c>
      <c r="G21" s="106">
        <f t="shared" si="0"/>
        <v>178504</v>
      </c>
      <c r="H21" s="85"/>
      <c r="I21" s="87"/>
      <c r="J21" s="91"/>
      <c r="K21" s="88"/>
      <c r="L21" s="89"/>
      <c r="M21" s="90"/>
      <c r="N21" s="60" t="s">
        <v>42</v>
      </c>
      <c r="O21" s="17"/>
      <c r="P21" s="30"/>
      <c r="Q21" s="30"/>
      <c r="R21" s="31"/>
    </row>
    <row r="22" spans="2:18" x14ac:dyDescent="0.25">
      <c r="B22" s="76" t="s">
        <v>38</v>
      </c>
      <c r="C22" s="77" t="s">
        <v>43</v>
      </c>
      <c r="D22" s="105">
        <v>31844</v>
      </c>
      <c r="E22" s="102">
        <v>26545</v>
      </c>
      <c r="F22" s="103">
        <v>97991</v>
      </c>
      <c r="G22" s="106">
        <f t="shared" si="0"/>
        <v>156380</v>
      </c>
      <c r="H22" s="85"/>
      <c r="I22" s="87"/>
      <c r="J22" s="91"/>
      <c r="K22" s="88"/>
      <c r="L22" s="89"/>
      <c r="M22" s="90"/>
      <c r="N22" s="60" t="s">
        <v>44</v>
      </c>
      <c r="O22" s="17"/>
      <c r="P22" s="30"/>
      <c r="Q22" s="30"/>
      <c r="R22" s="31"/>
    </row>
    <row r="23" spans="2:18" x14ac:dyDescent="0.25">
      <c r="B23" s="76" t="s">
        <v>38</v>
      </c>
      <c r="C23" s="77" t="s">
        <v>45</v>
      </c>
      <c r="D23" s="105">
        <v>32820</v>
      </c>
      <c r="E23" s="102">
        <v>59013</v>
      </c>
      <c r="F23" s="103">
        <v>90100</v>
      </c>
      <c r="G23" s="106">
        <f t="shared" si="0"/>
        <v>181933</v>
      </c>
      <c r="H23" s="85"/>
      <c r="I23" s="87"/>
      <c r="J23" s="91"/>
      <c r="K23" s="88"/>
      <c r="L23" s="89"/>
      <c r="M23" s="90"/>
      <c r="N23" s="60" t="s">
        <v>46</v>
      </c>
      <c r="O23" s="17"/>
      <c r="P23" s="30"/>
      <c r="Q23" s="30"/>
      <c r="R23" s="31"/>
    </row>
    <row r="24" spans="2:18" x14ac:dyDescent="0.25">
      <c r="B24" s="76" t="s">
        <v>38</v>
      </c>
      <c r="C24" s="77" t="s">
        <v>47</v>
      </c>
      <c r="D24" s="105">
        <v>38608</v>
      </c>
      <c r="E24" s="102">
        <v>27585</v>
      </c>
      <c r="F24" s="103">
        <v>80561</v>
      </c>
      <c r="G24" s="106">
        <f t="shared" si="0"/>
        <v>146754</v>
      </c>
      <c r="H24" s="85"/>
      <c r="I24" s="87"/>
      <c r="J24" s="91"/>
      <c r="K24" s="88"/>
      <c r="L24" s="89"/>
      <c r="M24" s="90"/>
      <c r="N24" s="60" t="s">
        <v>48</v>
      </c>
      <c r="O24" s="17"/>
      <c r="P24" s="30"/>
      <c r="Q24" s="30"/>
      <c r="R24" s="31"/>
    </row>
    <row r="25" spans="2:18" x14ac:dyDescent="0.25">
      <c r="B25" s="76" t="s">
        <v>38</v>
      </c>
      <c r="C25" s="77" t="s">
        <v>49</v>
      </c>
      <c r="D25" s="105">
        <v>31150</v>
      </c>
      <c r="E25" s="102">
        <v>89795</v>
      </c>
      <c r="F25" s="103">
        <v>82856</v>
      </c>
      <c r="G25" s="106">
        <f t="shared" si="0"/>
        <v>203801</v>
      </c>
      <c r="H25" s="85"/>
      <c r="I25" s="87"/>
      <c r="J25" s="91"/>
      <c r="K25" s="88"/>
      <c r="L25" s="89"/>
      <c r="M25" s="90"/>
      <c r="N25" s="60" t="s">
        <v>92</v>
      </c>
      <c r="O25" s="17"/>
      <c r="P25" s="30"/>
      <c r="Q25" s="30"/>
      <c r="R25" s="31"/>
    </row>
    <row r="26" spans="2:18" x14ac:dyDescent="0.25">
      <c r="B26" s="92" t="s">
        <v>50</v>
      </c>
      <c r="C26" s="77" t="s">
        <v>51</v>
      </c>
      <c r="D26" s="105">
        <v>34078</v>
      </c>
      <c r="E26" s="102">
        <v>43083</v>
      </c>
      <c r="F26" s="103">
        <v>85263</v>
      </c>
      <c r="G26" s="106">
        <f t="shared" si="0"/>
        <v>162424</v>
      </c>
      <c r="H26" s="85"/>
      <c r="I26" s="87"/>
      <c r="J26" s="91"/>
      <c r="K26" s="88"/>
      <c r="L26" s="89"/>
      <c r="M26" s="90"/>
      <c r="N26" s="60" t="s">
        <v>37</v>
      </c>
      <c r="O26" s="17"/>
      <c r="P26" s="30"/>
      <c r="Q26" s="30"/>
      <c r="R26" s="31"/>
    </row>
    <row r="27" spans="2:18" x14ac:dyDescent="0.25">
      <c r="B27" s="92" t="s">
        <v>50</v>
      </c>
      <c r="C27" s="77" t="s">
        <v>52</v>
      </c>
      <c r="D27" s="105">
        <v>35446</v>
      </c>
      <c r="E27" s="102">
        <v>54532</v>
      </c>
      <c r="F27" s="103">
        <v>98453</v>
      </c>
      <c r="G27" s="106">
        <f t="shared" si="0"/>
        <v>188431</v>
      </c>
      <c r="H27" s="85"/>
      <c r="I27" s="87"/>
      <c r="J27" s="91"/>
      <c r="K27" s="88"/>
      <c r="L27" s="89"/>
      <c r="M27" s="90"/>
      <c r="N27" s="60" t="s">
        <v>28</v>
      </c>
      <c r="O27" s="17"/>
      <c r="P27" s="30"/>
      <c r="Q27" s="30"/>
      <c r="R27" s="31"/>
    </row>
    <row r="28" spans="2:18" x14ac:dyDescent="0.25">
      <c r="B28" s="92" t="s">
        <v>50</v>
      </c>
      <c r="C28" s="77" t="s">
        <v>53</v>
      </c>
      <c r="D28" s="105">
        <v>32769</v>
      </c>
      <c r="E28" s="102">
        <v>50719</v>
      </c>
      <c r="F28" s="103">
        <v>85425</v>
      </c>
      <c r="G28" s="106">
        <f t="shared" si="0"/>
        <v>168913</v>
      </c>
      <c r="H28" s="85"/>
      <c r="I28" s="87"/>
      <c r="J28" s="91"/>
      <c r="K28" s="88"/>
      <c r="L28" s="89"/>
      <c r="M28" s="90"/>
      <c r="N28" s="60" t="s">
        <v>28</v>
      </c>
      <c r="O28" s="17"/>
      <c r="P28" s="30"/>
      <c r="Q28" s="30"/>
      <c r="R28" s="31"/>
    </row>
    <row r="29" spans="2:18" x14ac:dyDescent="0.25">
      <c r="B29" s="92" t="s">
        <v>50</v>
      </c>
      <c r="C29" s="77" t="s">
        <v>54</v>
      </c>
      <c r="D29" s="105">
        <v>32757</v>
      </c>
      <c r="E29" s="102">
        <v>59269</v>
      </c>
      <c r="F29" s="103">
        <v>94103</v>
      </c>
      <c r="G29" s="106">
        <f t="shared" si="0"/>
        <v>186129</v>
      </c>
      <c r="H29" s="85"/>
      <c r="I29" s="87"/>
      <c r="J29" s="91"/>
      <c r="K29" s="88"/>
      <c r="L29" s="89"/>
      <c r="M29" s="90"/>
      <c r="N29" s="60" t="s">
        <v>37</v>
      </c>
      <c r="O29" s="17"/>
      <c r="P29" s="30"/>
      <c r="Q29" s="30"/>
      <c r="R29" s="31"/>
    </row>
    <row r="30" spans="2:18" x14ac:dyDescent="0.25">
      <c r="B30" s="92" t="s">
        <v>55</v>
      </c>
      <c r="C30" s="77" t="s">
        <v>56</v>
      </c>
      <c r="D30" s="105">
        <v>37852</v>
      </c>
      <c r="E30" s="102">
        <v>76831</v>
      </c>
      <c r="F30" s="103">
        <v>136690</v>
      </c>
      <c r="G30" s="106">
        <f t="shared" si="0"/>
        <v>251373</v>
      </c>
      <c r="H30" s="85"/>
      <c r="I30" s="87"/>
      <c r="J30" s="91"/>
      <c r="K30" s="88"/>
      <c r="L30" s="89"/>
      <c r="M30" s="90"/>
      <c r="N30" s="60" t="s">
        <v>28</v>
      </c>
      <c r="O30" s="17"/>
      <c r="P30" s="30"/>
      <c r="Q30" s="30"/>
      <c r="R30" s="31"/>
    </row>
    <row r="31" spans="2:18" x14ac:dyDescent="0.25">
      <c r="B31" s="92" t="s">
        <v>55</v>
      </c>
      <c r="C31" s="77" t="s">
        <v>57</v>
      </c>
      <c r="D31" s="105">
        <v>28049</v>
      </c>
      <c r="E31" s="102">
        <v>99474</v>
      </c>
      <c r="F31" s="103">
        <v>109213</v>
      </c>
      <c r="G31" s="106">
        <f t="shared" si="0"/>
        <v>236736</v>
      </c>
      <c r="H31" s="85"/>
      <c r="I31" s="87"/>
      <c r="J31" s="91"/>
      <c r="K31" s="88"/>
      <c r="L31" s="89"/>
      <c r="M31" s="90"/>
      <c r="N31" s="60" t="s">
        <v>37</v>
      </c>
      <c r="O31" s="17"/>
      <c r="P31" s="30"/>
      <c r="Q31" s="30"/>
      <c r="R31" s="31"/>
    </row>
    <row r="32" spans="2:18" x14ac:dyDescent="0.25">
      <c r="B32" s="92" t="s">
        <v>55</v>
      </c>
      <c r="C32" s="77" t="s">
        <v>58</v>
      </c>
      <c r="D32" s="105">
        <v>30022</v>
      </c>
      <c r="E32" s="102">
        <v>75632</v>
      </c>
      <c r="F32" s="103">
        <v>93111</v>
      </c>
      <c r="G32" s="106">
        <f t="shared" si="0"/>
        <v>198765</v>
      </c>
      <c r="H32" s="85"/>
      <c r="I32" s="87"/>
      <c r="J32" s="91"/>
      <c r="K32" s="88"/>
      <c r="L32" s="89"/>
      <c r="M32" s="90"/>
      <c r="N32" s="60" t="s">
        <v>28</v>
      </c>
      <c r="O32" s="17"/>
      <c r="P32" s="30"/>
      <c r="Q32" s="30"/>
      <c r="R32" s="31"/>
    </row>
    <row r="33" spans="2:18" ht="15.75" thickBot="1" x14ac:dyDescent="0.3">
      <c r="B33" s="92" t="s">
        <v>55</v>
      </c>
      <c r="C33" s="77" t="s">
        <v>59</v>
      </c>
      <c r="D33" s="107">
        <v>34295</v>
      </c>
      <c r="E33" s="102">
        <v>44724</v>
      </c>
      <c r="F33" s="103">
        <v>109837</v>
      </c>
      <c r="G33" s="106">
        <f t="shared" si="0"/>
        <v>188856</v>
      </c>
      <c r="H33" s="85"/>
      <c r="I33" s="87"/>
      <c r="J33" s="91"/>
      <c r="K33" s="88"/>
      <c r="L33" s="89"/>
      <c r="M33" s="90"/>
      <c r="N33" s="60" t="s">
        <v>48</v>
      </c>
      <c r="O33" s="17"/>
      <c r="P33" s="30"/>
      <c r="Q33" s="30"/>
      <c r="R33" s="31"/>
    </row>
    <row r="34" spans="2:18" ht="15.75" thickBot="1" x14ac:dyDescent="0.3">
      <c r="B34" s="93" t="s">
        <v>19</v>
      </c>
      <c r="C34" s="33">
        <f>COUNTA(C14:C33)</f>
        <v>20</v>
      </c>
      <c r="D34" s="108">
        <f>SUM(D14:D33)</f>
        <v>666020</v>
      </c>
      <c r="E34" s="109">
        <f>SUM(E14:E33)</f>
        <v>1151128</v>
      </c>
      <c r="F34" s="109">
        <f>SUM(F14:F33)</f>
        <v>2081184</v>
      </c>
      <c r="G34" s="110">
        <f>SUM(G14:G33)</f>
        <v>3898332</v>
      </c>
      <c r="H34" s="34"/>
      <c r="I34" s="94"/>
      <c r="J34" s="34"/>
      <c r="K34" s="35"/>
      <c r="L34" s="35"/>
      <c r="M34" s="36"/>
      <c r="N34" s="95"/>
      <c r="O34" s="34">
        <f>SUM(O14:O33)</f>
        <v>0</v>
      </c>
      <c r="P34" s="35">
        <f>SUM(P14:P33)</f>
        <v>0</v>
      </c>
      <c r="Q34" s="35">
        <f>SUM(Q14:Q33)</f>
        <v>0</v>
      </c>
      <c r="R34" s="36">
        <f>SUM(R14:R33)</f>
        <v>0</v>
      </c>
    </row>
  </sheetData>
  <mergeCells count="18">
    <mergeCell ref="L12:M12"/>
    <mergeCell ref="O12:P12"/>
    <mergeCell ref="Q12:R12"/>
    <mergeCell ref="J11:M11"/>
    <mergeCell ref="N11:N12"/>
    <mergeCell ref="O11:R11"/>
    <mergeCell ref="I12:I13"/>
    <mergeCell ref="J12:K12"/>
    <mergeCell ref="B2:H7"/>
    <mergeCell ref="B11:B13"/>
    <mergeCell ref="C11:C13"/>
    <mergeCell ref="D11:G11"/>
    <mergeCell ref="H11:I11"/>
    <mergeCell ref="D12:D13"/>
    <mergeCell ref="E12:E13"/>
    <mergeCell ref="F12:F13"/>
    <mergeCell ref="G12:G13"/>
    <mergeCell ref="H12:H13"/>
  </mergeCells>
  <conditionalFormatting sqref="H14:I33">
    <cfRule type="cellIs" dxfId="8" priority="1" operator="greaterThanOrEqual">
      <formula>50</formula>
    </cfRule>
    <cfRule type="cellIs" priority="2" operator="greaterThanOrEqual">
      <formula>50</formula>
    </cfRule>
    <cfRule type="cellIs" dxfId="7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0B4C-748B-4C8F-B639-B681BB86554C}">
  <sheetPr codeName="Sheet8"/>
  <dimension ref="B1:R35"/>
  <sheetViews>
    <sheetView zoomScale="70" zoomScaleNormal="70" workbookViewId="0">
      <selection activeCell="N42" sqref="N42"/>
    </sheetView>
  </sheetViews>
  <sheetFormatPr defaultRowHeight="15" x14ac:dyDescent="0.25"/>
  <cols>
    <col min="1" max="1" width="4.5703125" style="61" customWidth="1"/>
    <col min="2" max="2" width="16.28515625" style="61" customWidth="1"/>
    <col min="3" max="3" width="16.7109375" style="61" customWidth="1"/>
    <col min="4" max="4" width="17.28515625" style="61" bestFit="1" customWidth="1"/>
    <col min="5" max="5" width="14.5703125" style="61" bestFit="1" customWidth="1"/>
    <col min="6" max="6" width="15.85546875" style="61" bestFit="1" customWidth="1"/>
    <col min="7" max="7" width="10.85546875" style="61" customWidth="1"/>
    <col min="8" max="8" width="9.85546875" style="61" customWidth="1"/>
    <col min="9" max="9" width="10.140625" style="61" customWidth="1"/>
    <col min="10" max="10" width="15.140625" style="61" customWidth="1"/>
    <col min="11" max="11" width="13.85546875" style="61" customWidth="1"/>
    <col min="12" max="12" width="23.42578125" style="61" customWidth="1"/>
    <col min="13" max="13" width="22" style="61" customWidth="1"/>
    <col min="14" max="14" width="15.5703125" style="61" customWidth="1"/>
    <col min="15" max="15" width="21.42578125" style="61" bestFit="1" customWidth="1"/>
    <col min="16" max="16" width="18" style="61" customWidth="1"/>
    <col min="17" max="17" width="19" style="61" customWidth="1"/>
    <col min="18" max="18" width="17.7109375" style="61" customWidth="1"/>
    <col min="19" max="19" width="12.140625" style="61" customWidth="1"/>
    <col min="20" max="20" width="10" style="61" customWidth="1"/>
    <col min="21" max="16384" width="9.140625" style="61"/>
  </cols>
  <sheetData>
    <row r="1" spans="2:18" ht="15.75" thickBot="1" x14ac:dyDescent="0.3"/>
    <row r="2" spans="2:18" ht="15" customHeight="1" x14ac:dyDescent="0.25">
      <c r="B2" s="257" t="s">
        <v>93</v>
      </c>
      <c r="C2" s="258"/>
      <c r="D2" s="258"/>
      <c r="E2" s="258"/>
      <c r="F2" s="258"/>
      <c r="G2" s="258"/>
      <c r="H2" s="259"/>
      <c r="J2" s="294" t="s">
        <v>2</v>
      </c>
      <c r="K2" s="294"/>
      <c r="L2" s="295"/>
      <c r="M2" s="296" t="s">
        <v>22</v>
      </c>
      <c r="N2" s="294"/>
      <c r="O2" s="294"/>
      <c r="P2" s="115"/>
    </row>
    <row r="3" spans="2:18" ht="15" customHeight="1" x14ac:dyDescent="0.25">
      <c r="B3" s="260"/>
      <c r="C3" s="261"/>
      <c r="D3" s="261"/>
      <c r="E3" s="261"/>
      <c r="F3" s="261"/>
      <c r="G3" s="261"/>
      <c r="H3" s="262"/>
      <c r="J3" s="116" t="s">
        <v>94</v>
      </c>
      <c r="K3" s="116" t="s">
        <v>95</v>
      </c>
      <c r="L3" s="119" t="s">
        <v>96</v>
      </c>
      <c r="M3" s="122" t="s">
        <v>94</v>
      </c>
      <c r="N3" s="116" t="s">
        <v>95</v>
      </c>
      <c r="O3" s="116" t="s">
        <v>96</v>
      </c>
    </row>
    <row r="4" spans="2:18" ht="15" customHeight="1" x14ac:dyDescent="0.25">
      <c r="B4" s="260"/>
      <c r="C4" s="261"/>
      <c r="D4" s="261"/>
      <c r="E4" s="261"/>
      <c r="F4" s="261"/>
      <c r="G4" s="261"/>
      <c r="H4" s="262"/>
      <c r="J4" s="117" t="s">
        <v>97</v>
      </c>
      <c r="K4" s="117" t="s">
        <v>98</v>
      </c>
      <c r="L4" s="120" t="s">
        <v>99</v>
      </c>
      <c r="M4" s="123" t="s">
        <v>97</v>
      </c>
      <c r="N4" s="117" t="s">
        <v>100</v>
      </c>
      <c r="O4" s="118" t="s">
        <v>8</v>
      </c>
      <c r="P4" s="64"/>
    </row>
    <row r="5" spans="2:18" ht="15" customHeight="1" x14ac:dyDescent="0.25">
      <c r="B5" s="260"/>
      <c r="C5" s="261"/>
      <c r="D5" s="261"/>
      <c r="E5" s="261"/>
      <c r="F5" s="261"/>
      <c r="G5" s="261"/>
      <c r="H5" s="262"/>
      <c r="J5" s="117" t="s">
        <v>101</v>
      </c>
      <c r="K5" s="117" t="s">
        <v>102</v>
      </c>
      <c r="L5" s="120" t="s">
        <v>103</v>
      </c>
      <c r="M5" s="123" t="s">
        <v>101</v>
      </c>
      <c r="N5" s="117" t="s">
        <v>104</v>
      </c>
      <c r="O5" s="118" t="s">
        <v>105</v>
      </c>
      <c r="P5" s="64"/>
    </row>
    <row r="6" spans="2:18" ht="15" customHeight="1" x14ac:dyDescent="0.25">
      <c r="B6" s="260"/>
      <c r="C6" s="261"/>
      <c r="D6" s="261"/>
      <c r="E6" s="261"/>
      <c r="F6" s="261"/>
      <c r="G6" s="261"/>
      <c r="H6" s="262"/>
      <c r="J6" s="117" t="s">
        <v>106</v>
      </c>
      <c r="K6" s="117" t="s">
        <v>107</v>
      </c>
      <c r="L6" s="121" t="s">
        <v>105</v>
      </c>
      <c r="M6" s="123" t="s">
        <v>106</v>
      </c>
      <c r="N6" s="117" t="s">
        <v>107</v>
      </c>
      <c r="O6" s="117" t="s">
        <v>103</v>
      </c>
    </row>
    <row r="7" spans="2:18" ht="15.75" customHeight="1" thickBot="1" x14ac:dyDescent="0.3">
      <c r="B7" s="263"/>
      <c r="C7" s="264"/>
      <c r="D7" s="264"/>
      <c r="E7" s="264"/>
      <c r="F7" s="264"/>
      <c r="G7" s="264"/>
      <c r="H7" s="265"/>
    </row>
    <row r="8" spans="2:18" ht="15.75" customHeight="1" x14ac:dyDescent="0.25">
      <c r="B8" s="65"/>
      <c r="C8" s="65"/>
      <c r="D8" s="65"/>
      <c r="E8" s="65"/>
      <c r="F8" s="65"/>
      <c r="G8" s="65"/>
    </row>
    <row r="9" spans="2:18" ht="15" customHeight="1" x14ac:dyDescent="0.25">
      <c r="B9" s="65"/>
      <c r="C9" s="65"/>
      <c r="D9" s="65"/>
      <c r="E9" s="65"/>
      <c r="F9" s="65"/>
      <c r="G9" s="65"/>
    </row>
    <row r="10" spans="2:18" ht="15" customHeight="1" thickBot="1" x14ac:dyDescent="0.3">
      <c r="B10" s="65"/>
      <c r="C10" s="65"/>
      <c r="D10" s="65"/>
      <c r="E10" s="65"/>
      <c r="F10" s="65"/>
      <c r="G10" s="65"/>
    </row>
    <row r="11" spans="2:18" ht="15" customHeight="1" x14ac:dyDescent="0.25">
      <c r="B11" s="247" t="s">
        <v>9</v>
      </c>
      <c r="C11" s="241" t="s">
        <v>10</v>
      </c>
      <c r="D11" s="247" t="s">
        <v>11</v>
      </c>
      <c r="E11" s="288"/>
      <c r="F11" s="288"/>
      <c r="G11" s="241"/>
      <c r="H11" s="249" t="s">
        <v>12</v>
      </c>
      <c r="I11" s="250"/>
      <c r="J11" s="250"/>
      <c r="K11" s="251"/>
      <c r="L11" s="249" t="s">
        <v>13</v>
      </c>
      <c r="M11" s="251"/>
      <c r="N11" s="247" t="s">
        <v>108</v>
      </c>
      <c r="O11" s="288" t="s">
        <v>109</v>
      </c>
      <c r="P11" s="241" t="s">
        <v>110</v>
      </c>
      <c r="Q11" s="268" t="s">
        <v>15</v>
      </c>
      <c r="R11" s="270"/>
    </row>
    <row r="12" spans="2:18" ht="15" customHeight="1" x14ac:dyDescent="0.25">
      <c r="B12" s="279"/>
      <c r="C12" s="242"/>
      <c r="D12" s="289" t="s">
        <v>16</v>
      </c>
      <c r="E12" s="290" t="s">
        <v>17</v>
      </c>
      <c r="F12" s="290" t="s">
        <v>18</v>
      </c>
      <c r="G12" s="291" t="s">
        <v>19</v>
      </c>
      <c r="H12" s="292" t="s">
        <v>20</v>
      </c>
      <c r="I12" s="273" t="s">
        <v>21</v>
      </c>
      <c r="J12" s="273" t="s">
        <v>111</v>
      </c>
      <c r="K12" s="275" t="s">
        <v>112</v>
      </c>
      <c r="L12" s="134" t="s">
        <v>2</v>
      </c>
      <c r="M12" s="66" t="s">
        <v>22</v>
      </c>
      <c r="N12" s="279"/>
      <c r="O12" s="280"/>
      <c r="P12" s="242"/>
      <c r="Q12" s="67" t="s">
        <v>23</v>
      </c>
      <c r="R12" s="68" t="s">
        <v>24</v>
      </c>
    </row>
    <row r="13" spans="2:18" ht="30.75" customHeight="1" thickBot="1" x14ac:dyDescent="0.3">
      <c r="B13" s="283"/>
      <c r="C13" s="243"/>
      <c r="D13" s="272"/>
      <c r="E13" s="274"/>
      <c r="F13" s="274"/>
      <c r="G13" s="276"/>
      <c r="H13" s="293"/>
      <c r="I13" s="274"/>
      <c r="J13" s="274"/>
      <c r="K13" s="276"/>
      <c r="L13" s="112" t="s">
        <v>17</v>
      </c>
      <c r="M13" s="112" t="s">
        <v>17</v>
      </c>
      <c r="N13" s="69" t="s">
        <v>25</v>
      </c>
      <c r="O13" s="70" t="s">
        <v>25</v>
      </c>
      <c r="P13" s="71" t="s">
        <v>113</v>
      </c>
      <c r="Q13" s="73" t="s">
        <v>17</v>
      </c>
      <c r="R13" s="75" t="s">
        <v>17</v>
      </c>
    </row>
    <row r="14" spans="2:18" x14ac:dyDescent="0.25">
      <c r="B14" s="76" t="s">
        <v>26</v>
      </c>
      <c r="C14" s="77" t="s">
        <v>27</v>
      </c>
      <c r="D14" s="101">
        <v>37787</v>
      </c>
      <c r="E14" s="102">
        <v>49928</v>
      </c>
      <c r="F14" s="103">
        <v>129360</v>
      </c>
      <c r="G14" s="104">
        <f>SUM(D14:F14)</f>
        <v>217075</v>
      </c>
      <c r="H14" s="78">
        <v>4</v>
      </c>
      <c r="I14" s="80">
        <v>24</v>
      </c>
      <c r="J14" s="80"/>
      <c r="K14" s="124"/>
      <c r="L14" s="113"/>
      <c r="M14" s="83"/>
      <c r="N14" s="132"/>
      <c r="O14" s="133"/>
      <c r="P14" s="129"/>
      <c r="Q14" s="17"/>
      <c r="R14" s="19"/>
    </row>
    <row r="15" spans="2:18" x14ac:dyDescent="0.25">
      <c r="B15" s="76" t="s">
        <v>26</v>
      </c>
      <c r="C15" s="77" t="s">
        <v>29</v>
      </c>
      <c r="D15" s="105">
        <v>32713</v>
      </c>
      <c r="E15" s="102">
        <v>77115</v>
      </c>
      <c r="F15" s="103">
        <v>91432</v>
      </c>
      <c r="G15" s="106">
        <f t="shared" ref="G15:G33" si="0">SUM(D15:F15)</f>
        <v>201260</v>
      </c>
      <c r="H15" s="78">
        <v>54</v>
      </c>
      <c r="I15" s="80">
        <v>32</v>
      </c>
      <c r="J15" s="80"/>
      <c r="K15" s="125"/>
      <c r="L15" s="113"/>
      <c r="M15" s="89"/>
      <c r="N15" s="127"/>
      <c r="O15" s="59"/>
      <c r="P15" s="130"/>
      <c r="Q15" s="17"/>
      <c r="R15" s="31"/>
    </row>
    <row r="16" spans="2:18" x14ac:dyDescent="0.25">
      <c r="B16" s="76" t="s">
        <v>26</v>
      </c>
      <c r="C16" s="77" t="s">
        <v>31</v>
      </c>
      <c r="D16" s="105">
        <v>30058</v>
      </c>
      <c r="E16" s="102">
        <v>89589</v>
      </c>
      <c r="F16" s="103">
        <v>146088</v>
      </c>
      <c r="G16" s="106">
        <f t="shared" si="0"/>
        <v>265735</v>
      </c>
      <c r="H16" s="78">
        <v>31</v>
      </c>
      <c r="I16" s="80">
        <v>88</v>
      </c>
      <c r="J16" s="80"/>
      <c r="K16" s="125"/>
      <c r="L16" s="113"/>
      <c r="M16" s="89"/>
      <c r="N16" s="127"/>
      <c r="O16" s="60"/>
      <c r="P16" s="130"/>
      <c r="Q16" s="17"/>
      <c r="R16" s="31"/>
    </row>
    <row r="17" spans="2:18" x14ac:dyDescent="0.25">
      <c r="B17" s="76" t="s">
        <v>26</v>
      </c>
      <c r="C17" s="77" t="s">
        <v>33</v>
      </c>
      <c r="D17" s="105">
        <v>31004</v>
      </c>
      <c r="E17" s="102">
        <v>48440</v>
      </c>
      <c r="F17" s="103">
        <v>80645</v>
      </c>
      <c r="G17" s="106">
        <f t="shared" si="0"/>
        <v>160089</v>
      </c>
      <c r="H17" s="78">
        <v>37</v>
      </c>
      <c r="I17" s="80">
        <v>53</v>
      </c>
      <c r="J17" s="80"/>
      <c r="K17" s="125"/>
      <c r="L17" s="113"/>
      <c r="M17" s="89"/>
      <c r="N17" s="127"/>
      <c r="O17" s="60"/>
      <c r="P17" s="130"/>
      <c r="Q17" s="17"/>
      <c r="R17" s="31"/>
    </row>
    <row r="18" spans="2:18" x14ac:dyDescent="0.25">
      <c r="B18" s="76" t="s">
        <v>26</v>
      </c>
      <c r="C18" s="77" t="s">
        <v>34</v>
      </c>
      <c r="D18" s="105">
        <v>31319</v>
      </c>
      <c r="E18" s="102">
        <v>41928</v>
      </c>
      <c r="F18" s="103">
        <v>122909</v>
      </c>
      <c r="G18" s="106">
        <f t="shared" si="0"/>
        <v>196156</v>
      </c>
      <c r="H18" s="78">
        <v>16</v>
      </c>
      <c r="I18" s="80">
        <v>65</v>
      </c>
      <c r="J18" s="80"/>
      <c r="K18" s="125"/>
      <c r="L18" s="113"/>
      <c r="M18" s="89"/>
      <c r="N18" s="127"/>
      <c r="O18" s="60"/>
      <c r="P18" s="130"/>
      <c r="Q18" s="17"/>
      <c r="R18" s="31"/>
    </row>
    <row r="19" spans="2:18" x14ac:dyDescent="0.25">
      <c r="B19" s="76" t="s">
        <v>26</v>
      </c>
      <c r="C19" s="77" t="s">
        <v>36</v>
      </c>
      <c r="D19" s="105">
        <v>25561</v>
      </c>
      <c r="E19" s="102">
        <v>75368</v>
      </c>
      <c r="F19" s="103">
        <v>111453</v>
      </c>
      <c r="G19" s="106">
        <f t="shared" si="0"/>
        <v>212382</v>
      </c>
      <c r="H19" s="78">
        <v>42</v>
      </c>
      <c r="I19" s="80">
        <v>76</v>
      </c>
      <c r="J19" s="80"/>
      <c r="K19" s="125"/>
      <c r="L19" s="113"/>
      <c r="M19" s="89"/>
      <c r="N19" s="127"/>
      <c r="O19" s="60"/>
      <c r="P19" s="130"/>
      <c r="Q19" s="17"/>
      <c r="R19" s="31"/>
    </row>
    <row r="20" spans="2:18" x14ac:dyDescent="0.25">
      <c r="B20" s="76" t="s">
        <v>38</v>
      </c>
      <c r="C20" s="77" t="s">
        <v>39</v>
      </c>
      <c r="D20" s="105">
        <v>38272</v>
      </c>
      <c r="E20" s="102">
        <v>30180</v>
      </c>
      <c r="F20" s="103">
        <v>128184</v>
      </c>
      <c r="G20" s="106">
        <f t="shared" si="0"/>
        <v>196636</v>
      </c>
      <c r="H20" s="78">
        <v>54</v>
      </c>
      <c r="I20" s="80">
        <v>41</v>
      </c>
      <c r="J20" s="80"/>
      <c r="K20" s="125"/>
      <c r="L20" s="113"/>
      <c r="M20" s="89"/>
      <c r="N20" s="127"/>
      <c r="O20" s="60"/>
      <c r="P20" s="130"/>
      <c r="Q20" s="17"/>
      <c r="R20" s="31"/>
    </row>
    <row r="21" spans="2:18" x14ac:dyDescent="0.25">
      <c r="B21" s="76" t="s">
        <v>38</v>
      </c>
      <c r="C21" s="77" t="s">
        <v>41</v>
      </c>
      <c r="D21" s="105">
        <v>39616</v>
      </c>
      <c r="E21" s="102">
        <v>31378</v>
      </c>
      <c r="F21" s="103">
        <v>107510</v>
      </c>
      <c r="G21" s="106">
        <f t="shared" si="0"/>
        <v>178504</v>
      </c>
      <c r="H21" s="78">
        <v>23</v>
      </c>
      <c r="I21" s="80">
        <v>79</v>
      </c>
      <c r="J21" s="80"/>
      <c r="K21" s="125"/>
      <c r="L21" s="113"/>
      <c r="M21" s="89"/>
      <c r="N21" s="127"/>
      <c r="O21" s="59"/>
      <c r="P21" s="130"/>
      <c r="Q21" s="17"/>
      <c r="R21" s="31"/>
    </row>
    <row r="22" spans="2:18" x14ac:dyDescent="0.25">
      <c r="B22" s="76" t="s">
        <v>38</v>
      </c>
      <c r="C22" s="77" t="s">
        <v>43</v>
      </c>
      <c r="D22" s="105">
        <v>31844</v>
      </c>
      <c r="E22" s="102">
        <v>26545</v>
      </c>
      <c r="F22" s="103">
        <v>97991</v>
      </c>
      <c r="G22" s="106">
        <f t="shared" si="0"/>
        <v>156380</v>
      </c>
      <c r="H22" s="78">
        <v>59</v>
      </c>
      <c r="I22" s="80">
        <v>17</v>
      </c>
      <c r="J22" s="80"/>
      <c r="K22" s="125"/>
      <c r="L22" s="113"/>
      <c r="M22" s="89"/>
      <c r="N22" s="127"/>
      <c r="O22" s="59"/>
      <c r="P22" s="130"/>
      <c r="Q22" s="17"/>
      <c r="R22" s="31"/>
    </row>
    <row r="23" spans="2:18" x14ac:dyDescent="0.25">
      <c r="B23" s="76" t="s">
        <v>38</v>
      </c>
      <c r="C23" s="77" t="s">
        <v>45</v>
      </c>
      <c r="D23" s="105">
        <v>32820</v>
      </c>
      <c r="E23" s="102">
        <v>59013</v>
      </c>
      <c r="F23" s="103">
        <v>90100</v>
      </c>
      <c r="G23" s="106">
        <f t="shared" si="0"/>
        <v>181933</v>
      </c>
      <c r="H23" s="78">
        <v>2</v>
      </c>
      <c r="I23" s="80">
        <v>12</v>
      </c>
      <c r="J23" s="80"/>
      <c r="K23" s="125"/>
      <c r="L23" s="113"/>
      <c r="M23" s="89"/>
      <c r="N23" s="127"/>
      <c r="O23" s="59"/>
      <c r="P23" s="130"/>
      <c r="Q23" s="17"/>
      <c r="R23" s="31"/>
    </row>
    <row r="24" spans="2:18" x14ac:dyDescent="0.25">
      <c r="B24" s="76" t="s">
        <v>38</v>
      </c>
      <c r="C24" s="77" t="s">
        <v>47</v>
      </c>
      <c r="D24" s="105">
        <v>38608</v>
      </c>
      <c r="E24" s="102">
        <v>27585</v>
      </c>
      <c r="F24" s="103">
        <v>80561</v>
      </c>
      <c r="G24" s="106">
        <f t="shared" si="0"/>
        <v>146754</v>
      </c>
      <c r="H24" s="78">
        <v>6</v>
      </c>
      <c r="I24" s="80">
        <v>82</v>
      </c>
      <c r="J24" s="80"/>
      <c r="K24" s="125"/>
      <c r="L24" s="113"/>
      <c r="M24" s="89"/>
      <c r="N24" s="127"/>
      <c r="O24" s="60"/>
      <c r="P24" s="130"/>
      <c r="Q24" s="17"/>
      <c r="R24" s="31"/>
    </row>
    <row r="25" spans="2:18" x14ac:dyDescent="0.25">
      <c r="B25" s="76" t="s">
        <v>38</v>
      </c>
      <c r="C25" s="77" t="s">
        <v>49</v>
      </c>
      <c r="D25" s="105">
        <v>31150</v>
      </c>
      <c r="E25" s="102">
        <v>89795</v>
      </c>
      <c r="F25" s="103">
        <v>82856</v>
      </c>
      <c r="G25" s="106">
        <f t="shared" si="0"/>
        <v>203801</v>
      </c>
      <c r="H25" s="78">
        <v>53</v>
      </c>
      <c r="I25" s="80">
        <v>34</v>
      </c>
      <c r="J25" s="80"/>
      <c r="K25" s="125"/>
      <c r="L25" s="113"/>
      <c r="M25" s="89"/>
      <c r="N25" s="127"/>
      <c r="O25" s="60"/>
      <c r="P25" s="130"/>
      <c r="Q25" s="17"/>
      <c r="R25" s="31"/>
    </row>
    <row r="26" spans="2:18" x14ac:dyDescent="0.25">
      <c r="B26" s="92" t="s">
        <v>50</v>
      </c>
      <c r="C26" s="77" t="s">
        <v>51</v>
      </c>
      <c r="D26" s="105">
        <v>34078</v>
      </c>
      <c r="E26" s="102">
        <v>43083</v>
      </c>
      <c r="F26" s="103">
        <v>85263</v>
      </c>
      <c r="G26" s="106">
        <f t="shared" si="0"/>
        <v>162424</v>
      </c>
      <c r="H26" s="78">
        <v>9</v>
      </c>
      <c r="I26" s="80">
        <v>35</v>
      </c>
      <c r="J26" s="80"/>
      <c r="K26" s="125"/>
      <c r="L26" s="113"/>
      <c r="M26" s="89"/>
      <c r="N26" s="127"/>
      <c r="O26" s="59"/>
      <c r="P26" s="130"/>
      <c r="Q26" s="17"/>
      <c r="R26" s="31"/>
    </row>
    <row r="27" spans="2:18" x14ac:dyDescent="0.25">
      <c r="B27" s="92" t="s">
        <v>50</v>
      </c>
      <c r="C27" s="77" t="s">
        <v>52</v>
      </c>
      <c r="D27" s="105">
        <v>35446</v>
      </c>
      <c r="E27" s="102">
        <v>54532</v>
      </c>
      <c r="F27" s="103">
        <v>98453</v>
      </c>
      <c r="G27" s="106">
        <f t="shared" si="0"/>
        <v>188431</v>
      </c>
      <c r="H27" s="78">
        <v>37</v>
      </c>
      <c r="I27" s="80">
        <v>45</v>
      </c>
      <c r="J27" s="80"/>
      <c r="K27" s="125"/>
      <c r="L27" s="113"/>
      <c r="M27" s="89"/>
      <c r="N27" s="127"/>
      <c r="O27" s="60"/>
      <c r="P27" s="130"/>
      <c r="Q27" s="17"/>
      <c r="R27" s="31"/>
    </row>
    <row r="28" spans="2:18" x14ac:dyDescent="0.25">
      <c r="B28" s="92" t="s">
        <v>50</v>
      </c>
      <c r="C28" s="77" t="s">
        <v>53</v>
      </c>
      <c r="D28" s="105">
        <v>32769</v>
      </c>
      <c r="E28" s="102">
        <v>50719</v>
      </c>
      <c r="F28" s="103">
        <v>85425</v>
      </c>
      <c r="G28" s="106">
        <f t="shared" si="0"/>
        <v>168913</v>
      </c>
      <c r="H28" s="78">
        <v>25</v>
      </c>
      <c r="I28" s="80">
        <v>88</v>
      </c>
      <c r="J28" s="80"/>
      <c r="K28" s="125"/>
      <c r="L28" s="113"/>
      <c r="M28" s="89"/>
      <c r="N28" s="127"/>
      <c r="O28" s="60"/>
      <c r="P28" s="130"/>
      <c r="Q28" s="17"/>
      <c r="R28" s="31"/>
    </row>
    <row r="29" spans="2:18" x14ac:dyDescent="0.25">
      <c r="B29" s="92" t="s">
        <v>50</v>
      </c>
      <c r="C29" s="77" t="s">
        <v>54</v>
      </c>
      <c r="D29" s="105">
        <v>32757</v>
      </c>
      <c r="E29" s="102">
        <v>59269</v>
      </c>
      <c r="F29" s="103">
        <v>94103</v>
      </c>
      <c r="G29" s="106">
        <f t="shared" si="0"/>
        <v>186129</v>
      </c>
      <c r="H29" s="78">
        <v>49</v>
      </c>
      <c r="I29" s="80">
        <v>11</v>
      </c>
      <c r="J29" s="80"/>
      <c r="K29" s="125"/>
      <c r="L29" s="113"/>
      <c r="M29" s="89"/>
      <c r="N29" s="127"/>
      <c r="O29" s="60"/>
      <c r="P29" s="130"/>
      <c r="Q29" s="17"/>
      <c r="R29" s="31"/>
    </row>
    <row r="30" spans="2:18" x14ac:dyDescent="0.25">
      <c r="B30" s="92" t="s">
        <v>55</v>
      </c>
      <c r="C30" s="77" t="s">
        <v>56</v>
      </c>
      <c r="D30" s="105">
        <v>37852</v>
      </c>
      <c r="E30" s="102">
        <v>76831</v>
      </c>
      <c r="F30" s="103">
        <v>136690</v>
      </c>
      <c r="G30" s="106">
        <f t="shared" si="0"/>
        <v>251373</v>
      </c>
      <c r="H30" s="78">
        <v>41</v>
      </c>
      <c r="I30" s="80">
        <v>49</v>
      </c>
      <c r="J30" s="80"/>
      <c r="K30" s="125"/>
      <c r="L30" s="113"/>
      <c r="M30" s="89"/>
      <c r="N30" s="127"/>
      <c r="O30" s="60"/>
      <c r="P30" s="130"/>
      <c r="Q30" s="17"/>
      <c r="R30" s="31"/>
    </row>
    <row r="31" spans="2:18" x14ac:dyDescent="0.25">
      <c r="B31" s="92" t="s">
        <v>55</v>
      </c>
      <c r="C31" s="77" t="s">
        <v>57</v>
      </c>
      <c r="D31" s="105">
        <v>28049</v>
      </c>
      <c r="E31" s="102">
        <v>99474</v>
      </c>
      <c r="F31" s="103">
        <v>109213</v>
      </c>
      <c r="G31" s="106">
        <f t="shared" si="0"/>
        <v>236736</v>
      </c>
      <c r="H31" s="78">
        <v>24</v>
      </c>
      <c r="I31" s="80">
        <v>65</v>
      </c>
      <c r="J31" s="80"/>
      <c r="K31" s="125"/>
      <c r="L31" s="113"/>
      <c r="M31" s="89"/>
      <c r="N31" s="127"/>
      <c r="O31" s="60"/>
      <c r="P31" s="130"/>
      <c r="Q31" s="17"/>
      <c r="R31" s="31"/>
    </row>
    <row r="32" spans="2:18" x14ac:dyDescent="0.25">
      <c r="B32" s="92" t="s">
        <v>55</v>
      </c>
      <c r="C32" s="77" t="s">
        <v>58</v>
      </c>
      <c r="D32" s="105">
        <v>30022</v>
      </c>
      <c r="E32" s="102">
        <v>75632</v>
      </c>
      <c r="F32" s="103">
        <v>93111</v>
      </c>
      <c r="G32" s="106">
        <f t="shared" si="0"/>
        <v>198765</v>
      </c>
      <c r="H32" s="78">
        <v>64</v>
      </c>
      <c r="I32" s="80">
        <v>3</v>
      </c>
      <c r="J32" s="80"/>
      <c r="K32" s="125"/>
      <c r="L32" s="113"/>
      <c r="M32" s="89"/>
      <c r="N32" s="127"/>
      <c r="O32" s="60"/>
      <c r="P32" s="130"/>
      <c r="Q32" s="17"/>
      <c r="R32" s="31"/>
    </row>
    <row r="33" spans="2:18" ht="15.75" thickBot="1" x14ac:dyDescent="0.3">
      <c r="B33" s="92" t="s">
        <v>55</v>
      </c>
      <c r="C33" s="77" t="s">
        <v>59</v>
      </c>
      <c r="D33" s="107">
        <v>34295</v>
      </c>
      <c r="E33" s="102">
        <v>44724</v>
      </c>
      <c r="F33" s="103">
        <v>109837</v>
      </c>
      <c r="G33" s="106">
        <f t="shared" si="0"/>
        <v>188856</v>
      </c>
      <c r="H33" s="78">
        <v>23</v>
      </c>
      <c r="I33" s="80">
        <v>15</v>
      </c>
      <c r="J33" s="80"/>
      <c r="K33" s="126"/>
      <c r="L33" s="113"/>
      <c r="M33" s="89"/>
      <c r="N33" s="128"/>
      <c r="O33" s="60"/>
      <c r="P33" s="131"/>
      <c r="Q33" s="17"/>
      <c r="R33" s="31"/>
    </row>
    <row r="34" spans="2:18" ht="15.75" thickBot="1" x14ac:dyDescent="0.3">
      <c r="B34" s="93" t="s">
        <v>19</v>
      </c>
      <c r="C34" s="93">
        <f>COUNTA(C14:C33)</f>
        <v>20</v>
      </c>
      <c r="D34" s="108">
        <f>SUM(D14:D33)</f>
        <v>666020</v>
      </c>
      <c r="E34" s="109">
        <f>SUM(E14:E33)</f>
        <v>1151128</v>
      </c>
      <c r="F34" s="109">
        <f>SUM(F14:F33)</f>
        <v>2081184</v>
      </c>
      <c r="G34" s="110">
        <f>SUM(G14:G33)</f>
        <v>3898332</v>
      </c>
      <c r="H34" s="34"/>
      <c r="I34" s="94"/>
      <c r="J34" s="94"/>
      <c r="K34" s="35"/>
      <c r="L34" s="114"/>
      <c r="M34" s="35"/>
      <c r="N34" s="95"/>
      <c r="O34" s="95"/>
      <c r="P34" s="95"/>
      <c r="Q34" s="34">
        <f>SUM(Q14:Q33)</f>
        <v>0</v>
      </c>
      <c r="R34" s="36">
        <f>SUM(R14:R33)</f>
        <v>0</v>
      </c>
    </row>
    <row r="35" spans="2:18" x14ac:dyDescent="0.25">
      <c r="C35" s="111"/>
      <c r="G35" s="64"/>
    </row>
  </sheetData>
  <mergeCells count="20">
    <mergeCell ref="J2:L2"/>
    <mergeCell ref="M2:O2"/>
    <mergeCell ref="H11:K11"/>
    <mergeCell ref="N11:N12"/>
    <mergeCell ref="B2:H7"/>
    <mergeCell ref="B11:B13"/>
    <mergeCell ref="C11:C13"/>
    <mergeCell ref="P11:P12"/>
    <mergeCell ref="O11:O12"/>
    <mergeCell ref="Q11:R11"/>
    <mergeCell ref="D12:D13"/>
    <mergeCell ref="E12:E13"/>
    <mergeCell ref="F12:F13"/>
    <mergeCell ref="G12:G13"/>
    <mergeCell ref="H12:H13"/>
    <mergeCell ref="I12:I13"/>
    <mergeCell ref="D11:G11"/>
    <mergeCell ref="L11:M11"/>
    <mergeCell ref="K12:K13"/>
    <mergeCell ref="J12:J13"/>
  </mergeCells>
  <conditionalFormatting sqref="H14:K33">
    <cfRule type="cellIs" dxfId="6" priority="6" operator="greaterThanOrEqual">
      <formula>50</formula>
    </cfRule>
    <cfRule type="cellIs" priority="7" operator="greaterThanOrEqual">
      <formula>50</formula>
    </cfRule>
    <cfRule type="cellIs" dxfId="5" priority="8" operator="equal">
      <formula>0</formula>
    </cfRule>
  </conditionalFormatting>
  <conditionalFormatting sqref="J14:K33">
    <cfRule type="containsText" dxfId="4" priority="1" operator="containsText" text="Moderate">
      <formula>NOT(ISERROR(SEARCH("Moderate",J14)))</formula>
    </cfRule>
    <cfRule type="containsText" dxfId="3" priority="2" operator="containsText" text="Low">
      <formula>NOT(ISERROR(SEARCH("Low",J14)))</formula>
    </cfRule>
    <cfRule type="containsText" dxfId="2" priority="3" operator="containsText" text="Moderate">
      <formula>NOT(ISERROR(SEARCH("Moderate",J14)))</formula>
    </cfRule>
    <cfRule type="containsText" dxfId="1" priority="4" operator="containsText" text="Moderate">
      <formula>NOT(ISERROR(SEARCH("Moderate",J14)))</formula>
    </cfRule>
    <cfRule type="containsText" dxfId="0" priority="5" operator="containsText" text="Low">
      <formula>NOT(ISERROR(SEARCH("Low",J14)))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B7D4-6F9E-4C3F-96F9-8418263EC130}">
  <sheetPr codeName="Sheet6"/>
  <dimension ref="B1:N42"/>
  <sheetViews>
    <sheetView zoomScale="90" zoomScaleNormal="90" workbookViewId="0">
      <selection activeCell="B2" sqref="B2:F7"/>
    </sheetView>
  </sheetViews>
  <sheetFormatPr defaultRowHeight="15" x14ac:dyDescent="0.25"/>
  <cols>
    <col min="1" max="1" width="4.7109375" customWidth="1"/>
    <col min="2" max="2" width="19.28515625" bestFit="1" customWidth="1"/>
    <col min="3" max="3" width="43.140625" bestFit="1" customWidth="1"/>
    <col min="4" max="4" width="19.7109375" customWidth="1"/>
    <col min="7" max="7" width="13.7109375" customWidth="1"/>
    <col min="8" max="8" width="12.5703125" bestFit="1" customWidth="1"/>
    <col min="9" max="9" width="11.7109375" bestFit="1" customWidth="1"/>
    <col min="12" max="12" width="30.85546875" bestFit="1" customWidth="1"/>
    <col min="13" max="13" width="13.85546875" bestFit="1" customWidth="1"/>
    <col min="14" max="14" width="13.42578125" bestFit="1" customWidth="1"/>
  </cols>
  <sheetData>
    <row r="1" spans="2:12" ht="15.75" thickBot="1" x14ac:dyDescent="0.3"/>
    <row r="2" spans="2:12" ht="15" customHeight="1" x14ac:dyDescent="0.25">
      <c r="B2" s="297" t="s">
        <v>114</v>
      </c>
      <c r="C2" s="298"/>
      <c r="D2" s="298"/>
      <c r="E2" s="298"/>
      <c r="F2" s="299"/>
      <c r="G2" s="168"/>
      <c r="H2" s="167"/>
    </row>
    <row r="3" spans="2:12" ht="15" customHeight="1" x14ac:dyDescent="0.25">
      <c r="B3" s="300"/>
      <c r="C3" s="261"/>
      <c r="D3" s="261"/>
      <c r="E3" s="261"/>
      <c r="F3" s="301"/>
      <c r="G3" s="168"/>
      <c r="H3" s="167"/>
    </row>
    <row r="4" spans="2:12" ht="15" customHeight="1" x14ac:dyDescent="0.25">
      <c r="B4" s="300"/>
      <c r="C4" s="261"/>
      <c r="D4" s="261"/>
      <c r="E4" s="261"/>
      <c r="F4" s="301"/>
      <c r="G4" s="168"/>
      <c r="H4" s="167"/>
    </row>
    <row r="5" spans="2:12" ht="15" customHeight="1" x14ac:dyDescent="0.25">
      <c r="B5" s="300"/>
      <c r="C5" s="261"/>
      <c r="D5" s="261"/>
      <c r="E5" s="261"/>
      <c r="F5" s="301"/>
      <c r="G5" s="168"/>
      <c r="H5" s="167"/>
    </row>
    <row r="6" spans="2:12" ht="15" customHeight="1" x14ac:dyDescent="0.25">
      <c r="B6" s="300"/>
      <c r="C6" s="261"/>
      <c r="D6" s="261"/>
      <c r="E6" s="261"/>
      <c r="F6" s="301"/>
      <c r="G6" s="168"/>
      <c r="H6" s="167"/>
    </row>
    <row r="7" spans="2:12" ht="15.75" customHeight="1" thickBot="1" x14ac:dyDescent="0.3">
      <c r="B7" s="302"/>
      <c r="C7" s="303"/>
      <c r="D7" s="303"/>
      <c r="E7" s="303"/>
      <c r="F7" s="304"/>
      <c r="G7" s="168"/>
      <c r="H7" s="167"/>
    </row>
    <row r="9" spans="2:12" x14ac:dyDescent="0.25">
      <c r="C9" s="187" t="s">
        <v>115</v>
      </c>
      <c r="D9" s="135"/>
      <c r="E9" s="135"/>
      <c r="F9" s="135"/>
      <c r="G9" s="135"/>
      <c r="H9" s="136"/>
      <c r="I9" s="136"/>
    </row>
    <row r="10" spans="2:12" x14ac:dyDescent="0.25">
      <c r="C10" s="187" t="s">
        <v>116</v>
      </c>
      <c r="D10" s="135"/>
      <c r="E10" s="135"/>
      <c r="F10" s="135"/>
      <c r="G10" s="135"/>
      <c r="H10" s="136"/>
      <c r="I10" s="136"/>
    </row>
    <row r="11" spans="2:12" x14ac:dyDescent="0.25">
      <c r="C11" s="187" t="s">
        <v>117</v>
      </c>
      <c r="D11" s="135"/>
      <c r="E11" s="135"/>
      <c r="F11" s="135"/>
      <c r="G11" s="135"/>
      <c r="H11" s="136"/>
      <c r="I11" s="136"/>
    </row>
    <row r="12" spans="2:12" x14ac:dyDescent="0.25">
      <c r="C12" s="187" t="s">
        <v>118</v>
      </c>
      <c r="D12" s="135"/>
      <c r="E12" s="135"/>
      <c r="F12" s="135"/>
      <c r="G12" s="135"/>
      <c r="H12" s="136"/>
      <c r="I12" s="136"/>
    </row>
    <row r="13" spans="2:12" x14ac:dyDescent="0.25">
      <c r="B13" s="137"/>
      <c r="C13" s="188" t="s">
        <v>119</v>
      </c>
      <c r="D13" s="135"/>
      <c r="E13" s="135"/>
      <c r="F13" s="135"/>
      <c r="G13" s="135"/>
      <c r="H13" s="136"/>
      <c r="I13" s="136"/>
    </row>
    <row r="14" spans="2:12" x14ac:dyDescent="0.25">
      <c r="D14" s="135"/>
      <c r="E14" s="135"/>
      <c r="F14" s="135"/>
      <c r="G14" s="135"/>
      <c r="H14" s="136"/>
      <c r="I14" s="136"/>
    </row>
    <row r="15" spans="2:12" x14ac:dyDescent="0.25">
      <c r="B15" s="135"/>
      <c r="C15" s="138"/>
      <c r="D15" s="135"/>
      <c r="E15" s="135"/>
      <c r="F15" s="135"/>
      <c r="G15" s="135"/>
      <c r="H15" s="136"/>
      <c r="I15" s="136"/>
      <c r="L15" t="s">
        <v>120</v>
      </c>
    </row>
    <row r="16" spans="2:12" x14ac:dyDescent="0.25">
      <c r="B16" s="139"/>
      <c r="C16" s="140"/>
      <c r="D16" s="141"/>
      <c r="E16" s="141"/>
      <c r="F16" s="142"/>
      <c r="G16" s="142"/>
      <c r="H16" s="143"/>
      <c r="I16" s="144"/>
    </row>
    <row r="17" spans="2:14" ht="24.75" x14ac:dyDescent="0.25">
      <c r="B17" s="145"/>
      <c r="C17" s="169" t="s">
        <v>121</v>
      </c>
      <c r="D17" s="170" t="s">
        <v>122</v>
      </c>
      <c r="E17" s="170" t="s">
        <v>123</v>
      </c>
      <c r="F17" s="170" t="s">
        <v>124</v>
      </c>
      <c r="G17" s="171" t="s">
        <v>125</v>
      </c>
      <c r="H17" s="172" t="s">
        <v>126</v>
      </c>
      <c r="I17" s="146" t="s">
        <v>127</v>
      </c>
      <c r="L17" s="189" t="s">
        <v>121</v>
      </c>
      <c r="M17" s="189" t="s">
        <v>128</v>
      </c>
      <c r="N17" s="189" t="s">
        <v>126</v>
      </c>
    </row>
    <row r="18" spans="2:14" x14ac:dyDescent="0.25">
      <c r="B18" s="147"/>
      <c r="C18" s="148"/>
      <c r="D18" s="149"/>
      <c r="E18" s="149"/>
      <c r="F18" s="149"/>
      <c r="G18" s="149"/>
      <c r="H18" s="150"/>
      <c r="I18" s="151"/>
      <c r="L18" s="190" t="s">
        <v>129</v>
      </c>
      <c r="M18" s="191">
        <v>3000</v>
      </c>
      <c r="N18" s="190">
        <v>3.43</v>
      </c>
    </row>
    <row r="19" spans="2:14" x14ac:dyDescent="0.25">
      <c r="B19" s="152">
        <v>1</v>
      </c>
      <c r="C19" s="153" t="s">
        <v>130</v>
      </c>
      <c r="D19" s="153"/>
      <c r="E19" s="153"/>
      <c r="F19" s="153"/>
      <c r="G19" s="153"/>
      <c r="H19" s="154"/>
      <c r="I19" s="155"/>
      <c r="L19" s="190" t="s">
        <v>131</v>
      </c>
      <c r="M19" s="191">
        <v>100000</v>
      </c>
      <c r="N19" s="190">
        <v>25.66</v>
      </c>
    </row>
    <row r="20" spans="2:14" x14ac:dyDescent="0.25">
      <c r="B20" s="52"/>
      <c r="D20" s="173"/>
      <c r="E20" s="173"/>
      <c r="F20" s="173"/>
      <c r="G20" s="174"/>
      <c r="H20" s="175"/>
      <c r="I20" s="157"/>
      <c r="L20" s="190" t="s">
        <v>132</v>
      </c>
      <c r="M20" s="191">
        <v>160</v>
      </c>
      <c r="N20" s="190">
        <v>0.59</v>
      </c>
    </row>
    <row r="21" spans="2:14" x14ac:dyDescent="0.25">
      <c r="B21" s="156" t="s">
        <v>133</v>
      </c>
      <c r="C21" s="176" t="s">
        <v>134</v>
      </c>
      <c r="D21" s="176" t="s">
        <v>135</v>
      </c>
      <c r="E21" s="176">
        <v>1</v>
      </c>
      <c r="F21" s="177">
        <v>1</v>
      </c>
      <c r="G21" s="178">
        <f>VLOOKUP(C21,L$18:N$38,2,FALSE)</f>
        <v>2000000</v>
      </c>
      <c r="H21" s="179"/>
      <c r="I21" s="158">
        <f>(H21*E21)*F21</f>
        <v>0</v>
      </c>
      <c r="L21" s="190" t="s">
        <v>136</v>
      </c>
      <c r="M21" s="191">
        <v>400000</v>
      </c>
      <c r="N21" s="190">
        <v>75</v>
      </c>
    </row>
    <row r="22" spans="2:14" ht="15" customHeight="1" x14ac:dyDescent="0.25">
      <c r="B22" s="156"/>
      <c r="C22" s="176" t="s">
        <v>129</v>
      </c>
      <c r="D22" s="176" t="s">
        <v>137</v>
      </c>
      <c r="E22" s="176">
        <v>30</v>
      </c>
      <c r="F22" s="177">
        <v>1</v>
      </c>
      <c r="G22" s="178"/>
      <c r="H22" s="179"/>
      <c r="I22" s="158">
        <f t="shared" ref="I22:I39" si="0">(H22*E22)*F22</f>
        <v>0</v>
      </c>
      <c r="L22" s="190" t="s">
        <v>138</v>
      </c>
      <c r="M22" s="191">
        <v>70000</v>
      </c>
      <c r="N22" s="190">
        <v>11.3</v>
      </c>
    </row>
    <row r="23" spans="2:14" x14ac:dyDescent="0.25">
      <c r="B23" s="156"/>
      <c r="C23" s="176" t="s">
        <v>139</v>
      </c>
      <c r="D23" s="176" t="s">
        <v>140</v>
      </c>
      <c r="E23" s="176">
        <v>30</v>
      </c>
      <c r="F23" s="177">
        <v>1</v>
      </c>
      <c r="G23" s="178"/>
      <c r="H23" s="179"/>
      <c r="I23" s="158">
        <f t="shared" si="0"/>
        <v>0</v>
      </c>
      <c r="L23" s="190" t="s">
        <v>141</v>
      </c>
      <c r="M23" s="191">
        <v>1000</v>
      </c>
      <c r="N23" s="190">
        <v>22.72</v>
      </c>
    </row>
    <row r="24" spans="2:14" x14ac:dyDescent="0.25">
      <c r="B24" s="156"/>
      <c r="C24" s="135" t="s">
        <v>141</v>
      </c>
      <c r="D24" s="185" t="s">
        <v>142</v>
      </c>
      <c r="E24" s="176">
        <v>20</v>
      </c>
      <c r="F24" s="177">
        <v>1</v>
      </c>
      <c r="G24" s="178"/>
      <c r="H24" s="179"/>
      <c r="I24" s="158">
        <f t="shared" si="0"/>
        <v>0</v>
      </c>
      <c r="L24" s="190" t="s">
        <v>143</v>
      </c>
      <c r="M24" s="191">
        <v>200</v>
      </c>
      <c r="N24" s="190">
        <v>1.73</v>
      </c>
    </row>
    <row r="25" spans="2:14" x14ac:dyDescent="0.25">
      <c r="B25" s="156" t="s">
        <v>144</v>
      </c>
      <c r="C25" s="180" t="s">
        <v>145</v>
      </c>
      <c r="D25" s="135" t="s">
        <v>146</v>
      </c>
      <c r="E25" s="176">
        <v>3</v>
      </c>
      <c r="F25" s="177">
        <v>10</v>
      </c>
      <c r="G25" s="178"/>
      <c r="H25" s="179"/>
      <c r="I25" s="158">
        <f t="shared" si="0"/>
        <v>0</v>
      </c>
      <c r="L25" s="190" t="s">
        <v>134</v>
      </c>
      <c r="M25" s="191">
        <v>2000000</v>
      </c>
      <c r="N25" s="190">
        <v>400</v>
      </c>
    </row>
    <row r="26" spans="2:14" x14ac:dyDescent="0.25">
      <c r="B26" s="156"/>
      <c r="C26" s="180" t="s">
        <v>147</v>
      </c>
      <c r="D26" s="173"/>
      <c r="E26" s="176"/>
      <c r="F26" s="177">
        <v>0</v>
      </c>
      <c r="G26" s="178"/>
      <c r="H26" s="179"/>
      <c r="I26" s="158">
        <f t="shared" si="0"/>
        <v>0</v>
      </c>
      <c r="L26" s="190" t="s">
        <v>148</v>
      </c>
      <c r="M26" s="191">
        <v>20000</v>
      </c>
      <c r="N26" s="190">
        <v>3.4</v>
      </c>
    </row>
    <row r="27" spans="2:14" x14ac:dyDescent="0.25">
      <c r="B27" s="156"/>
      <c r="C27" s="181" t="s">
        <v>149</v>
      </c>
      <c r="D27" s="135" t="s">
        <v>150</v>
      </c>
      <c r="E27" s="176">
        <v>5</v>
      </c>
      <c r="F27" s="177">
        <v>10</v>
      </c>
      <c r="G27" s="178"/>
      <c r="H27" s="179"/>
      <c r="I27" s="158">
        <f t="shared" si="0"/>
        <v>0</v>
      </c>
      <c r="L27" s="190" t="s">
        <v>151</v>
      </c>
      <c r="M27" s="191">
        <v>200000</v>
      </c>
      <c r="N27" s="190">
        <v>49</v>
      </c>
    </row>
    <row r="28" spans="2:14" x14ac:dyDescent="0.25">
      <c r="B28" s="156"/>
      <c r="C28" s="181" t="s">
        <v>151</v>
      </c>
      <c r="D28" s="185" t="s">
        <v>152</v>
      </c>
      <c r="E28" s="176">
        <v>10</v>
      </c>
      <c r="F28" s="177">
        <v>10</v>
      </c>
      <c r="G28" s="178"/>
      <c r="H28" s="179"/>
      <c r="I28" s="158">
        <f t="shared" si="0"/>
        <v>0</v>
      </c>
      <c r="L28" s="190" t="s">
        <v>153</v>
      </c>
      <c r="M28" s="191">
        <v>450000</v>
      </c>
      <c r="N28" s="190">
        <v>90.33</v>
      </c>
    </row>
    <row r="29" spans="2:14" x14ac:dyDescent="0.25">
      <c r="B29" s="159"/>
      <c r="C29" s="181" t="s">
        <v>154</v>
      </c>
      <c r="D29" s="176" t="s">
        <v>155</v>
      </c>
      <c r="E29" s="176">
        <v>20</v>
      </c>
      <c r="F29" s="177">
        <v>10</v>
      </c>
      <c r="G29" s="178"/>
      <c r="H29" s="179"/>
      <c r="I29" s="158">
        <f t="shared" si="0"/>
        <v>0</v>
      </c>
      <c r="L29" s="190" t="s">
        <v>156</v>
      </c>
      <c r="M29" s="191">
        <v>50000</v>
      </c>
      <c r="N29" s="190">
        <v>10.82</v>
      </c>
    </row>
    <row r="30" spans="2:14" x14ac:dyDescent="0.25">
      <c r="B30" s="160"/>
      <c r="C30" s="181" t="s">
        <v>138</v>
      </c>
      <c r="D30" s="182" t="s">
        <v>157</v>
      </c>
      <c r="E30" s="176">
        <v>3</v>
      </c>
      <c r="F30" s="177">
        <v>10</v>
      </c>
      <c r="G30" s="178"/>
      <c r="H30" s="179"/>
      <c r="I30" s="158">
        <f t="shared" si="0"/>
        <v>0</v>
      </c>
      <c r="L30" s="190" t="s">
        <v>158</v>
      </c>
      <c r="M30" s="191">
        <v>500</v>
      </c>
      <c r="N30" s="190">
        <v>1.5</v>
      </c>
    </row>
    <row r="31" spans="2:14" x14ac:dyDescent="0.25">
      <c r="B31" s="160"/>
      <c r="C31" s="181" t="s">
        <v>136</v>
      </c>
      <c r="D31" s="176" t="s">
        <v>159</v>
      </c>
      <c r="E31" s="176">
        <v>3</v>
      </c>
      <c r="F31" s="177">
        <v>10</v>
      </c>
      <c r="G31" s="178"/>
      <c r="H31" s="179"/>
      <c r="I31" s="158">
        <f t="shared" si="0"/>
        <v>0</v>
      </c>
      <c r="L31" s="190" t="s">
        <v>154</v>
      </c>
      <c r="M31" s="191">
        <v>150000</v>
      </c>
      <c r="N31" s="190">
        <v>30</v>
      </c>
    </row>
    <row r="32" spans="2:14" x14ac:dyDescent="0.25">
      <c r="B32" s="160"/>
      <c r="C32" s="181" t="s">
        <v>158</v>
      </c>
      <c r="D32" s="176" t="s">
        <v>159</v>
      </c>
      <c r="E32" s="176">
        <v>10</v>
      </c>
      <c r="F32" s="177">
        <v>1</v>
      </c>
      <c r="G32" s="178"/>
      <c r="H32" s="179"/>
      <c r="I32" s="158">
        <f t="shared" si="0"/>
        <v>0</v>
      </c>
      <c r="L32" s="190" t="s">
        <v>139</v>
      </c>
      <c r="M32" s="191">
        <v>700</v>
      </c>
      <c r="N32" s="190">
        <v>4.99</v>
      </c>
    </row>
    <row r="33" spans="2:14" ht="15" customHeight="1" x14ac:dyDescent="0.25">
      <c r="B33" s="156" t="s">
        <v>160</v>
      </c>
      <c r="C33" s="181" t="s">
        <v>161</v>
      </c>
      <c r="D33" s="176" t="s">
        <v>137</v>
      </c>
      <c r="E33" s="176">
        <v>30</v>
      </c>
      <c r="F33" s="177">
        <v>1</v>
      </c>
      <c r="G33" s="178"/>
      <c r="H33" s="179"/>
      <c r="I33" s="158">
        <f t="shared" si="0"/>
        <v>0</v>
      </c>
      <c r="L33" s="190" t="s">
        <v>161</v>
      </c>
      <c r="M33" s="191">
        <v>6000</v>
      </c>
      <c r="N33" s="190">
        <v>5</v>
      </c>
    </row>
    <row r="34" spans="2:14" ht="15" customHeight="1" x14ac:dyDescent="0.25">
      <c r="B34" s="156"/>
      <c r="C34" s="181" t="s">
        <v>143</v>
      </c>
      <c r="D34" s="176" t="s">
        <v>140</v>
      </c>
      <c r="E34" s="176">
        <v>30</v>
      </c>
      <c r="F34" s="177">
        <v>1</v>
      </c>
      <c r="G34" s="178"/>
      <c r="H34" s="179"/>
      <c r="I34" s="158">
        <f t="shared" si="0"/>
        <v>0</v>
      </c>
      <c r="L34" s="190" t="s">
        <v>162</v>
      </c>
      <c r="M34" s="191">
        <v>700000</v>
      </c>
      <c r="N34" s="190">
        <v>100</v>
      </c>
    </row>
    <row r="35" spans="2:14" x14ac:dyDescent="0.25">
      <c r="B35" s="161"/>
      <c r="C35" s="181" t="s">
        <v>131</v>
      </c>
      <c r="D35" s="176" t="s">
        <v>163</v>
      </c>
      <c r="E35" s="176">
        <v>2</v>
      </c>
      <c r="F35" s="177">
        <v>4</v>
      </c>
      <c r="G35" s="178"/>
      <c r="H35" s="179"/>
      <c r="I35" s="158">
        <f t="shared" si="0"/>
        <v>0</v>
      </c>
      <c r="L35" s="190" t="s">
        <v>164</v>
      </c>
      <c r="M35" s="191">
        <v>400</v>
      </c>
      <c r="N35" s="190">
        <v>2.31</v>
      </c>
    </row>
    <row r="36" spans="2:14" x14ac:dyDescent="0.25">
      <c r="B36" s="161"/>
      <c r="C36" s="180" t="s">
        <v>156</v>
      </c>
      <c r="D36" s="180" t="s">
        <v>165</v>
      </c>
      <c r="E36" s="176">
        <v>1</v>
      </c>
      <c r="F36" s="177">
        <v>3</v>
      </c>
      <c r="G36" s="178"/>
      <c r="H36" s="179"/>
      <c r="I36" s="158">
        <f t="shared" si="0"/>
        <v>0</v>
      </c>
      <c r="L36" s="190" t="s">
        <v>166</v>
      </c>
      <c r="M36" s="191">
        <v>225000</v>
      </c>
      <c r="N36" s="190">
        <v>27.64</v>
      </c>
    </row>
    <row r="37" spans="2:14" x14ac:dyDescent="0.25">
      <c r="B37" s="186" t="s">
        <v>167</v>
      </c>
      <c r="C37" s="180" t="s">
        <v>166</v>
      </c>
      <c r="D37" s="180" t="s">
        <v>157</v>
      </c>
      <c r="E37" s="176">
        <v>3</v>
      </c>
      <c r="F37" s="177">
        <v>10</v>
      </c>
      <c r="G37" s="178"/>
      <c r="H37" s="179"/>
      <c r="I37" s="158">
        <f t="shared" si="0"/>
        <v>0</v>
      </c>
      <c r="L37" s="190" t="s">
        <v>168</v>
      </c>
      <c r="M37" s="191">
        <v>333000</v>
      </c>
      <c r="N37" s="190">
        <v>55.2</v>
      </c>
    </row>
    <row r="38" spans="2:14" x14ac:dyDescent="0.25">
      <c r="B38" s="161"/>
      <c r="C38" s="181" t="s">
        <v>136</v>
      </c>
      <c r="D38" s="180" t="s">
        <v>159</v>
      </c>
      <c r="E38" s="176">
        <v>3</v>
      </c>
      <c r="F38" s="177">
        <v>10</v>
      </c>
      <c r="G38" s="178"/>
      <c r="H38" s="179"/>
      <c r="I38" s="158">
        <f t="shared" si="0"/>
        <v>0</v>
      </c>
      <c r="L38" s="190" t="s">
        <v>169</v>
      </c>
      <c r="M38" s="191" t="s">
        <v>170</v>
      </c>
      <c r="N38" s="190" t="s">
        <v>170</v>
      </c>
    </row>
    <row r="39" spans="2:14" x14ac:dyDescent="0.25">
      <c r="B39" s="159"/>
      <c r="C39" s="181" t="s">
        <v>158</v>
      </c>
      <c r="D39" s="176" t="s">
        <v>159</v>
      </c>
      <c r="E39" s="135">
        <v>3</v>
      </c>
      <c r="F39" s="135">
        <v>10</v>
      </c>
      <c r="G39" s="178"/>
      <c r="H39" s="179"/>
      <c r="I39" s="158">
        <f t="shared" si="0"/>
        <v>0</v>
      </c>
    </row>
    <row r="40" spans="2:14" x14ac:dyDescent="0.25">
      <c r="B40" s="159"/>
      <c r="C40" s="181"/>
      <c r="D40" s="135"/>
      <c r="E40" s="135"/>
      <c r="F40" s="135"/>
      <c r="G40" s="183"/>
      <c r="H40" s="179"/>
      <c r="I40" s="158"/>
    </row>
    <row r="41" spans="2:14" x14ac:dyDescent="0.25">
      <c r="B41" s="159"/>
      <c r="C41" s="173" t="s">
        <v>171</v>
      </c>
      <c r="D41" s="135"/>
      <c r="E41" s="135"/>
      <c r="F41" s="135"/>
      <c r="G41" s="183"/>
      <c r="H41" s="179"/>
      <c r="I41" s="162">
        <f>SUM(I21:I40)</f>
        <v>0</v>
      </c>
    </row>
    <row r="42" spans="2:14" x14ac:dyDescent="0.25">
      <c r="B42" s="163"/>
      <c r="C42" s="164"/>
      <c r="D42" s="164"/>
      <c r="E42" s="164"/>
      <c r="F42" s="164"/>
      <c r="G42" s="165"/>
      <c r="H42" s="166"/>
      <c r="I42" s="184"/>
    </row>
  </sheetData>
  <mergeCells count="1">
    <mergeCell ref="B2:F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B47C-2B4E-486D-A5AF-9922F044EE22}">
  <dimension ref="B4:D14"/>
  <sheetViews>
    <sheetView workbookViewId="0">
      <selection activeCell="G20" sqref="G20"/>
    </sheetView>
  </sheetViews>
  <sheetFormatPr defaultRowHeight="15" x14ac:dyDescent="0.25"/>
  <cols>
    <col min="3" max="3" width="12.5703125" bestFit="1" customWidth="1"/>
    <col min="4" max="4" width="20.7109375" customWidth="1"/>
  </cols>
  <sheetData>
    <row r="4" spans="2:4" x14ac:dyDescent="0.25">
      <c r="B4" s="199" t="s">
        <v>37</v>
      </c>
      <c r="C4" s="199" t="s">
        <v>172</v>
      </c>
      <c r="D4" s="199" t="s">
        <v>173</v>
      </c>
    </row>
    <row r="5" spans="2:4" x14ac:dyDescent="0.25">
      <c r="B5" s="200">
        <v>1</v>
      </c>
      <c r="C5" s="201" t="s">
        <v>174</v>
      </c>
      <c r="D5" s="201"/>
    </row>
    <row r="6" spans="2:4" x14ac:dyDescent="0.25">
      <c r="B6" s="200">
        <v>2</v>
      </c>
      <c r="C6" s="201" t="s">
        <v>175</v>
      </c>
      <c r="D6" s="201"/>
    </row>
    <row r="7" spans="2:4" x14ac:dyDescent="0.25">
      <c r="B7" s="200">
        <v>3</v>
      </c>
      <c r="C7" s="201" t="s">
        <v>176</v>
      </c>
      <c r="D7" s="201"/>
    </row>
    <row r="8" spans="2:4" x14ac:dyDescent="0.25">
      <c r="B8" s="200">
        <v>4</v>
      </c>
      <c r="C8" s="201" t="s">
        <v>177</v>
      </c>
      <c r="D8" s="201"/>
    </row>
    <row r="9" spans="2:4" x14ac:dyDescent="0.25">
      <c r="B9" s="200">
        <v>5</v>
      </c>
      <c r="C9" s="201" t="s">
        <v>178</v>
      </c>
      <c r="D9" s="201"/>
    </row>
    <row r="10" spans="2:4" x14ac:dyDescent="0.25">
      <c r="B10" s="200">
        <v>6</v>
      </c>
      <c r="C10" s="201" t="s">
        <v>179</v>
      </c>
      <c r="D10" s="201"/>
    </row>
    <row r="11" spans="2:4" x14ac:dyDescent="0.25">
      <c r="B11" s="200">
        <v>7</v>
      </c>
      <c r="C11" s="201" t="s">
        <v>180</v>
      </c>
      <c r="D11" s="201"/>
    </row>
    <row r="12" spans="2:4" x14ac:dyDescent="0.25">
      <c r="B12" s="200">
        <v>8</v>
      </c>
      <c r="C12" s="201" t="s">
        <v>174</v>
      </c>
      <c r="D12" s="201"/>
    </row>
    <row r="13" spans="2:4" x14ac:dyDescent="0.25">
      <c r="B13" s="200">
        <v>9</v>
      </c>
      <c r="C13" s="201" t="s">
        <v>181</v>
      </c>
      <c r="D13" s="201"/>
    </row>
    <row r="14" spans="2:4" x14ac:dyDescent="0.25">
      <c r="B14" s="200">
        <v>10</v>
      </c>
      <c r="C14" s="201" t="s">
        <v>178</v>
      </c>
      <c r="D14" s="2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F4D5-4A69-4080-AEA9-AFBD34000579}">
  <dimension ref="C4:D14"/>
  <sheetViews>
    <sheetView workbookViewId="0">
      <selection activeCell="L25" sqref="L25"/>
    </sheetView>
  </sheetViews>
  <sheetFormatPr defaultRowHeight="15" x14ac:dyDescent="0.25"/>
  <cols>
    <col min="3" max="3" width="13.42578125" customWidth="1"/>
    <col min="4" max="4" width="19.7109375" customWidth="1"/>
  </cols>
  <sheetData>
    <row r="4" spans="3:4" x14ac:dyDescent="0.25">
      <c r="C4" s="199" t="s">
        <v>172</v>
      </c>
      <c r="D4" s="199" t="s">
        <v>173</v>
      </c>
    </row>
    <row r="5" spans="3:4" x14ac:dyDescent="0.25">
      <c r="C5" s="201" t="s">
        <v>182</v>
      </c>
      <c r="D5" s="201" t="s">
        <v>183</v>
      </c>
    </row>
    <row r="6" spans="3:4" x14ac:dyDescent="0.25">
      <c r="C6" s="201" t="s">
        <v>184</v>
      </c>
      <c r="D6" s="201" t="s">
        <v>185</v>
      </c>
    </row>
    <row r="7" spans="3:4" x14ac:dyDescent="0.25">
      <c r="C7" s="201" t="s">
        <v>176</v>
      </c>
      <c r="D7" s="201" t="s">
        <v>186</v>
      </c>
    </row>
    <row r="8" spans="3:4" x14ac:dyDescent="0.25">
      <c r="C8" s="201" t="s">
        <v>177</v>
      </c>
      <c r="D8" s="201" t="s">
        <v>186</v>
      </c>
    </row>
    <row r="9" spans="3:4" x14ac:dyDescent="0.25">
      <c r="C9" s="201" t="s">
        <v>178</v>
      </c>
      <c r="D9" s="201" t="s">
        <v>185</v>
      </c>
    </row>
    <row r="10" spans="3:4" x14ac:dyDescent="0.25">
      <c r="C10" s="201" t="s">
        <v>179</v>
      </c>
      <c r="D10" s="201" t="s">
        <v>186</v>
      </c>
    </row>
    <row r="11" spans="3:4" x14ac:dyDescent="0.25">
      <c r="C11" s="201" t="s">
        <v>180</v>
      </c>
      <c r="D11" s="201" t="s">
        <v>183</v>
      </c>
    </row>
    <row r="12" spans="3:4" x14ac:dyDescent="0.25">
      <c r="C12" s="201" t="s">
        <v>174</v>
      </c>
      <c r="D12" s="201" t="s">
        <v>183</v>
      </c>
    </row>
    <row r="13" spans="3:4" x14ac:dyDescent="0.25">
      <c r="C13" s="201" t="s">
        <v>181</v>
      </c>
      <c r="D13" s="201" t="s">
        <v>186</v>
      </c>
    </row>
    <row r="14" spans="3:4" x14ac:dyDescent="0.25">
      <c r="C14" s="201" t="s">
        <v>175</v>
      </c>
      <c r="D14" s="20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6A10-BF34-45BD-994B-60927B990DF9}">
  <dimension ref="B1:J110"/>
  <sheetViews>
    <sheetView workbookViewId="0">
      <selection activeCell="O29" sqref="O29"/>
    </sheetView>
  </sheetViews>
  <sheetFormatPr defaultRowHeight="15" x14ac:dyDescent="0.25"/>
  <cols>
    <col min="2" max="2" width="12.85546875" customWidth="1"/>
    <col min="3" max="3" width="11.7109375" customWidth="1"/>
    <col min="4" max="4" width="12" customWidth="1"/>
    <col min="5" max="5" width="11.5703125" customWidth="1"/>
    <col min="6" max="6" width="19.28515625" customWidth="1"/>
    <col min="9" max="9" width="9.7109375" customWidth="1"/>
    <col min="10" max="10" width="11.28515625" customWidth="1"/>
  </cols>
  <sheetData>
    <row r="1" spans="2:10" ht="15.75" thickBot="1" x14ac:dyDescent="0.3"/>
    <row r="2" spans="2:10" ht="15" customHeight="1" x14ac:dyDescent="0.25">
      <c r="B2" s="297" t="s">
        <v>187</v>
      </c>
      <c r="C2" s="298"/>
      <c r="D2" s="298"/>
      <c r="E2" s="298"/>
      <c r="F2" s="299"/>
      <c r="G2" s="168"/>
      <c r="H2" s="167"/>
    </row>
    <row r="3" spans="2:10" ht="15" customHeight="1" x14ac:dyDescent="0.25">
      <c r="B3" s="300"/>
      <c r="C3" s="261"/>
      <c r="D3" s="261"/>
      <c r="E3" s="261"/>
      <c r="F3" s="301"/>
      <c r="G3" s="168"/>
      <c r="H3" s="167"/>
    </row>
    <row r="4" spans="2:10" ht="15" customHeight="1" x14ac:dyDescent="0.25">
      <c r="B4" s="300"/>
      <c r="C4" s="261"/>
      <c r="D4" s="261"/>
      <c r="E4" s="261"/>
      <c r="F4" s="301"/>
      <c r="G4" s="168"/>
      <c r="H4" s="167"/>
    </row>
    <row r="5" spans="2:10" ht="15" customHeight="1" x14ac:dyDescent="0.25">
      <c r="B5" s="300"/>
      <c r="C5" s="261"/>
      <c r="D5" s="261"/>
      <c r="E5" s="261"/>
      <c r="F5" s="301"/>
      <c r="G5" s="168"/>
      <c r="H5" s="167"/>
    </row>
    <row r="6" spans="2:10" ht="15" customHeight="1" x14ac:dyDescent="0.25">
      <c r="B6" s="300"/>
      <c r="C6" s="261"/>
      <c r="D6" s="261"/>
      <c r="E6" s="261"/>
      <c r="F6" s="301"/>
      <c r="G6" s="168"/>
      <c r="H6" s="167"/>
    </row>
    <row r="7" spans="2:10" ht="15.75" customHeight="1" thickBot="1" x14ac:dyDescent="0.3">
      <c r="B7" s="302"/>
      <c r="C7" s="303"/>
      <c r="D7" s="303"/>
      <c r="E7" s="303"/>
      <c r="F7" s="304"/>
      <c r="G7" s="168"/>
      <c r="H7" s="167"/>
    </row>
    <row r="10" spans="2:10" x14ac:dyDescent="0.25">
      <c r="B10" s="202" t="s">
        <v>188</v>
      </c>
      <c r="C10" s="202" t="s">
        <v>189</v>
      </c>
      <c r="D10" s="202" t="s">
        <v>190</v>
      </c>
      <c r="E10" s="202" t="s">
        <v>191</v>
      </c>
      <c r="F10" s="202" t="s">
        <v>192</v>
      </c>
      <c r="G10" s="202" t="s">
        <v>193</v>
      </c>
      <c r="H10" s="202" t="s">
        <v>194</v>
      </c>
      <c r="I10" s="202" t="s">
        <v>2</v>
      </c>
      <c r="J10" s="202" t="s">
        <v>195</v>
      </c>
    </row>
    <row r="11" spans="2:10" x14ac:dyDescent="0.25">
      <c r="B11">
        <v>1</v>
      </c>
      <c r="C11" t="s">
        <v>196</v>
      </c>
      <c r="D11" t="s">
        <v>80</v>
      </c>
      <c r="E11" t="s">
        <v>197</v>
      </c>
      <c r="F11" t="s">
        <v>198</v>
      </c>
      <c r="G11" t="s">
        <v>199</v>
      </c>
      <c r="H11">
        <v>7</v>
      </c>
      <c r="I11">
        <v>0</v>
      </c>
      <c r="J11">
        <v>0</v>
      </c>
    </row>
    <row r="12" spans="2:10" x14ac:dyDescent="0.25">
      <c r="B12">
        <v>2</v>
      </c>
      <c r="C12" t="s">
        <v>196</v>
      </c>
      <c r="D12" t="s">
        <v>80</v>
      </c>
      <c r="E12" t="s">
        <v>197</v>
      </c>
      <c r="F12" t="s">
        <v>200</v>
      </c>
      <c r="G12" t="s">
        <v>201</v>
      </c>
      <c r="H12">
        <v>8</v>
      </c>
      <c r="I12">
        <v>0</v>
      </c>
      <c r="J12">
        <v>0</v>
      </c>
    </row>
    <row r="13" spans="2:10" x14ac:dyDescent="0.25">
      <c r="B13">
        <v>3</v>
      </c>
      <c r="C13" t="s">
        <v>196</v>
      </c>
      <c r="D13" t="s">
        <v>80</v>
      </c>
      <c r="E13" t="s">
        <v>197</v>
      </c>
      <c r="F13" t="s">
        <v>202</v>
      </c>
      <c r="G13" t="s">
        <v>201</v>
      </c>
      <c r="H13">
        <v>7</v>
      </c>
      <c r="I13">
        <v>0</v>
      </c>
      <c r="J13">
        <v>0</v>
      </c>
    </row>
    <row r="14" spans="2:10" x14ac:dyDescent="0.25">
      <c r="B14">
        <v>4</v>
      </c>
      <c r="C14" t="s">
        <v>196</v>
      </c>
      <c r="D14" t="s">
        <v>80</v>
      </c>
      <c r="E14" t="s">
        <v>197</v>
      </c>
      <c r="F14" t="s">
        <v>203</v>
      </c>
      <c r="G14" t="s">
        <v>201</v>
      </c>
      <c r="H14">
        <v>8</v>
      </c>
      <c r="I14">
        <v>0</v>
      </c>
      <c r="J14">
        <v>0</v>
      </c>
    </row>
    <row r="15" spans="2:10" x14ac:dyDescent="0.25">
      <c r="B15">
        <v>5</v>
      </c>
      <c r="C15" t="s">
        <v>196</v>
      </c>
      <c r="D15" t="s">
        <v>80</v>
      </c>
      <c r="E15" t="s">
        <v>197</v>
      </c>
      <c r="F15" t="s">
        <v>204</v>
      </c>
      <c r="G15" t="s">
        <v>201</v>
      </c>
      <c r="H15">
        <v>8</v>
      </c>
      <c r="I15">
        <v>1</v>
      </c>
      <c r="J15">
        <v>1</v>
      </c>
    </row>
    <row r="16" spans="2:10" x14ac:dyDescent="0.25">
      <c r="B16">
        <v>6</v>
      </c>
      <c r="C16" t="s">
        <v>196</v>
      </c>
      <c r="D16" t="s">
        <v>80</v>
      </c>
      <c r="E16" t="s">
        <v>197</v>
      </c>
      <c r="F16" t="s">
        <v>205</v>
      </c>
      <c r="G16" t="s">
        <v>201</v>
      </c>
      <c r="H16">
        <v>8</v>
      </c>
      <c r="I16">
        <v>0</v>
      </c>
      <c r="J16">
        <v>0</v>
      </c>
    </row>
    <row r="17" spans="2:10" x14ac:dyDescent="0.25">
      <c r="B17">
        <v>7</v>
      </c>
      <c r="C17" t="s">
        <v>196</v>
      </c>
      <c r="D17" t="s">
        <v>80</v>
      </c>
      <c r="E17" t="s">
        <v>197</v>
      </c>
      <c r="F17" t="s">
        <v>206</v>
      </c>
      <c r="G17" t="s">
        <v>201</v>
      </c>
      <c r="H17">
        <v>9</v>
      </c>
      <c r="I17">
        <v>0</v>
      </c>
      <c r="J17">
        <v>0</v>
      </c>
    </row>
    <row r="18" spans="2:10" x14ac:dyDescent="0.25">
      <c r="B18">
        <v>8</v>
      </c>
      <c r="C18" t="s">
        <v>196</v>
      </c>
      <c r="D18" t="s">
        <v>80</v>
      </c>
      <c r="E18" t="s">
        <v>197</v>
      </c>
      <c r="F18" t="s">
        <v>207</v>
      </c>
      <c r="G18" t="s">
        <v>199</v>
      </c>
      <c r="H18">
        <v>5</v>
      </c>
      <c r="I18">
        <v>0</v>
      </c>
      <c r="J18">
        <v>0</v>
      </c>
    </row>
    <row r="19" spans="2:10" x14ac:dyDescent="0.25">
      <c r="B19">
        <v>9</v>
      </c>
      <c r="C19" t="s">
        <v>196</v>
      </c>
      <c r="D19" t="s">
        <v>80</v>
      </c>
      <c r="E19" t="s">
        <v>197</v>
      </c>
      <c r="F19" t="s">
        <v>208</v>
      </c>
      <c r="G19" t="s">
        <v>201</v>
      </c>
      <c r="H19">
        <v>7</v>
      </c>
      <c r="I19">
        <v>0</v>
      </c>
      <c r="J19">
        <v>0</v>
      </c>
    </row>
    <row r="20" spans="2:10" x14ac:dyDescent="0.25">
      <c r="B20">
        <v>10</v>
      </c>
      <c r="C20" t="s">
        <v>196</v>
      </c>
      <c r="D20" t="s">
        <v>80</v>
      </c>
      <c r="E20" t="s">
        <v>197</v>
      </c>
      <c r="F20" t="s">
        <v>209</v>
      </c>
      <c r="G20" t="s">
        <v>199</v>
      </c>
      <c r="H20">
        <v>6</v>
      </c>
      <c r="I20">
        <v>1</v>
      </c>
      <c r="J20">
        <v>1</v>
      </c>
    </row>
    <row r="21" spans="2:10" x14ac:dyDescent="0.25">
      <c r="B21">
        <v>11</v>
      </c>
      <c r="C21" t="s">
        <v>196</v>
      </c>
      <c r="D21" t="s">
        <v>80</v>
      </c>
      <c r="E21" t="s">
        <v>197</v>
      </c>
      <c r="F21" t="s">
        <v>210</v>
      </c>
      <c r="G21" t="s">
        <v>201</v>
      </c>
      <c r="H21">
        <v>8</v>
      </c>
      <c r="I21">
        <v>0</v>
      </c>
      <c r="J21">
        <v>0</v>
      </c>
    </row>
    <row r="22" spans="2:10" x14ac:dyDescent="0.25">
      <c r="B22">
        <v>12</v>
      </c>
      <c r="C22" t="s">
        <v>196</v>
      </c>
      <c r="D22" t="s">
        <v>80</v>
      </c>
      <c r="E22" t="s">
        <v>197</v>
      </c>
      <c r="F22" t="s">
        <v>211</v>
      </c>
      <c r="G22" t="s">
        <v>199</v>
      </c>
      <c r="H22">
        <v>10</v>
      </c>
      <c r="I22">
        <v>1</v>
      </c>
      <c r="J22">
        <v>0</v>
      </c>
    </row>
    <row r="23" spans="2:10" x14ac:dyDescent="0.25">
      <c r="B23">
        <v>13</v>
      </c>
      <c r="C23" t="s">
        <v>196</v>
      </c>
      <c r="D23" t="s">
        <v>80</v>
      </c>
      <c r="E23" t="s">
        <v>197</v>
      </c>
      <c r="F23" t="s">
        <v>212</v>
      </c>
      <c r="G23" t="s">
        <v>201</v>
      </c>
      <c r="H23">
        <v>7</v>
      </c>
      <c r="I23">
        <v>0</v>
      </c>
      <c r="J23">
        <v>0</v>
      </c>
    </row>
    <row r="24" spans="2:10" x14ac:dyDescent="0.25">
      <c r="B24">
        <v>14</v>
      </c>
      <c r="C24" t="s">
        <v>196</v>
      </c>
      <c r="D24" t="s">
        <v>80</v>
      </c>
      <c r="E24" t="s">
        <v>197</v>
      </c>
      <c r="F24" t="s">
        <v>213</v>
      </c>
      <c r="G24" t="s">
        <v>199</v>
      </c>
      <c r="H24">
        <v>6</v>
      </c>
      <c r="I24">
        <v>0</v>
      </c>
      <c r="J24">
        <v>0</v>
      </c>
    </row>
    <row r="25" spans="2:10" x14ac:dyDescent="0.25">
      <c r="B25">
        <v>15</v>
      </c>
      <c r="C25" t="s">
        <v>196</v>
      </c>
      <c r="D25" t="s">
        <v>80</v>
      </c>
      <c r="E25" t="s">
        <v>197</v>
      </c>
      <c r="F25" t="s">
        <v>214</v>
      </c>
      <c r="G25" t="s">
        <v>199</v>
      </c>
      <c r="H25">
        <v>7</v>
      </c>
      <c r="I25">
        <v>0</v>
      </c>
      <c r="J25">
        <v>0</v>
      </c>
    </row>
    <row r="26" spans="2:10" x14ac:dyDescent="0.25">
      <c r="B26">
        <v>16</v>
      </c>
      <c r="C26" t="s">
        <v>196</v>
      </c>
      <c r="D26" t="s">
        <v>80</v>
      </c>
      <c r="E26" t="s">
        <v>197</v>
      </c>
      <c r="F26" t="s">
        <v>215</v>
      </c>
      <c r="G26" t="s">
        <v>199</v>
      </c>
      <c r="H26">
        <v>5</v>
      </c>
      <c r="I26">
        <v>0</v>
      </c>
      <c r="J26">
        <v>0</v>
      </c>
    </row>
    <row r="27" spans="2:10" x14ac:dyDescent="0.25">
      <c r="B27">
        <v>17</v>
      </c>
      <c r="C27" t="s">
        <v>196</v>
      </c>
      <c r="D27" t="s">
        <v>80</v>
      </c>
      <c r="E27" t="s">
        <v>197</v>
      </c>
      <c r="F27" t="s">
        <v>216</v>
      </c>
      <c r="G27" t="s">
        <v>201</v>
      </c>
      <c r="H27">
        <v>10</v>
      </c>
      <c r="I27">
        <v>0</v>
      </c>
      <c r="J27">
        <v>0</v>
      </c>
    </row>
    <row r="28" spans="2:10" x14ac:dyDescent="0.25">
      <c r="B28">
        <v>18</v>
      </c>
      <c r="C28" t="s">
        <v>196</v>
      </c>
      <c r="D28" t="s">
        <v>80</v>
      </c>
      <c r="E28" t="s">
        <v>197</v>
      </c>
      <c r="F28" t="s">
        <v>217</v>
      </c>
      <c r="G28" t="s">
        <v>199</v>
      </c>
      <c r="H28">
        <v>7</v>
      </c>
      <c r="I28">
        <v>0</v>
      </c>
      <c r="J28">
        <v>0</v>
      </c>
    </row>
    <row r="29" spans="2:10" x14ac:dyDescent="0.25">
      <c r="B29">
        <v>19</v>
      </c>
      <c r="C29" t="s">
        <v>196</v>
      </c>
      <c r="D29" t="s">
        <v>80</v>
      </c>
      <c r="E29" t="s">
        <v>197</v>
      </c>
      <c r="F29" t="s">
        <v>218</v>
      </c>
      <c r="G29" t="s">
        <v>201</v>
      </c>
      <c r="H29">
        <v>9</v>
      </c>
      <c r="I29">
        <v>0</v>
      </c>
      <c r="J29">
        <v>0</v>
      </c>
    </row>
    <row r="30" spans="2:10" x14ac:dyDescent="0.25">
      <c r="B30">
        <v>20</v>
      </c>
      <c r="C30" t="s">
        <v>196</v>
      </c>
      <c r="D30" t="s">
        <v>80</v>
      </c>
      <c r="E30" t="s">
        <v>197</v>
      </c>
      <c r="F30" t="s">
        <v>219</v>
      </c>
      <c r="G30" t="s">
        <v>201</v>
      </c>
      <c r="H30">
        <v>5</v>
      </c>
      <c r="I30">
        <v>0</v>
      </c>
      <c r="J30">
        <v>0</v>
      </c>
    </row>
    <row r="31" spans="2:10" x14ac:dyDescent="0.25">
      <c r="B31">
        <v>21</v>
      </c>
      <c r="C31" t="s">
        <v>196</v>
      </c>
      <c r="D31" t="s">
        <v>88</v>
      </c>
      <c r="E31" t="s">
        <v>220</v>
      </c>
      <c r="F31" t="s">
        <v>221</v>
      </c>
      <c r="G31" t="s">
        <v>199</v>
      </c>
      <c r="H31">
        <v>7</v>
      </c>
      <c r="I31">
        <v>0</v>
      </c>
      <c r="J31">
        <v>0</v>
      </c>
    </row>
    <row r="32" spans="2:10" x14ac:dyDescent="0.25">
      <c r="B32">
        <v>22</v>
      </c>
      <c r="C32" t="s">
        <v>196</v>
      </c>
      <c r="D32" t="s">
        <v>88</v>
      </c>
      <c r="E32" t="s">
        <v>220</v>
      </c>
      <c r="F32" t="s">
        <v>222</v>
      </c>
      <c r="G32" t="s">
        <v>199</v>
      </c>
      <c r="H32">
        <v>6</v>
      </c>
      <c r="I32">
        <v>1</v>
      </c>
      <c r="J32">
        <v>0</v>
      </c>
    </row>
    <row r="33" spans="2:10" x14ac:dyDescent="0.25">
      <c r="B33">
        <v>23</v>
      </c>
      <c r="C33" t="s">
        <v>196</v>
      </c>
      <c r="D33" t="s">
        <v>88</v>
      </c>
      <c r="E33" t="s">
        <v>220</v>
      </c>
      <c r="F33" t="s">
        <v>223</v>
      </c>
      <c r="G33" t="s">
        <v>199</v>
      </c>
      <c r="H33">
        <v>8</v>
      </c>
      <c r="I33">
        <v>1</v>
      </c>
      <c r="J33">
        <v>1</v>
      </c>
    </row>
    <row r="34" spans="2:10" x14ac:dyDescent="0.25">
      <c r="B34">
        <v>24</v>
      </c>
      <c r="C34" t="s">
        <v>196</v>
      </c>
      <c r="D34" t="s">
        <v>88</v>
      </c>
      <c r="E34" t="s">
        <v>220</v>
      </c>
      <c r="F34" t="s">
        <v>224</v>
      </c>
      <c r="G34" t="s">
        <v>199</v>
      </c>
      <c r="H34">
        <v>7</v>
      </c>
      <c r="I34">
        <v>1</v>
      </c>
      <c r="J34">
        <v>0</v>
      </c>
    </row>
    <row r="35" spans="2:10" x14ac:dyDescent="0.25">
      <c r="B35">
        <v>25</v>
      </c>
      <c r="C35" t="s">
        <v>196</v>
      </c>
      <c r="D35" t="s">
        <v>88</v>
      </c>
      <c r="E35" t="s">
        <v>220</v>
      </c>
      <c r="F35" t="s">
        <v>225</v>
      </c>
      <c r="G35" t="s">
        <v>199</v>
      </c>
      <c r="H35">
        <v>6</v>
      </c>
      <c r="I35">
        <v>1</v>
      </c>
      <c r="J35">
        <v>0</v>
      </c>
    </row>
    <row r="36" spans="2:10" x14ac:dyDescent="0.25">
      <c r="B36">
        <v>26</v>
      </c>
      <c r="C36" t="s">
        <v>196</v>
      </c>
      <c r="D36" t="s">
        <v>88</v>
      </c>
      <c r="E36" t="s">
        <v>220</v>
      </c>
      <c r="F36" t="s">
        <v>226</v>
      </c>
      <c r="G36" t="s">
        <v>199</v>
      </c>
      <c r="H36">
        <v>5</v>
      </c>
      <c r="I36">
        <v>0</v>
      </c>
      <c r="J36">
        <v>0</v>
      </c>
    </row>
    <row r="37" spans="2:10" x14ac:dyDescent="0.25">
      <c r="B37">
        <v>27</v>
      </c>
      <c r="C37" t="s">
        <v>196</v>
      </c>
      <c r="D37" t="s">
        <v>88</v>
      </c>
      <c r="E37" t="s">
        <v>220</v>
      </c>
      <c r="F37" t="s">
        <v>227</v>
      </c>
      <c r="G37" t="s">
        <v>201</v>
      </c>
      <c r="H37">
        <v>8</v>
      </c>
      <c r="I37">
        <v>0</v>
      </c>
      <c r="J37">
        <v>0</v>
      </c>
    </row>
    <row r="38" spans="2:10" x14ac:dyDescent="0.25">
      <c r="B38">
        <v>28</v>
      </c>
      <c r="C38" t="s">
        <v>196</v>
      </c>
      <c r="D38" t="s">
        <v>88</v>
      </c>
      <c r="E38" t="s">
        <v>220</v>
      </c>
      <c r="F38" t="s">
        <v>228</v>
      </c>
      <c r="G38" t="s">
        <v>201</v>
      </c>
      <c r="H38">
        <v>9</v>
      </c>
      <c r="I38">
        <v>1</v>
      </c>
      <c r="J38">
        <v>0</v>
      </c>
    </row>
    <row r="39" spans="2:10" x14ac:dyDescent="0.25">
      <c r="B39">
        <v>29</v>
      </c>
      <c r="C39" t="s">
        <v>196</v>
      </c>
      <c r="D39" t="s">
        <v>88</v>
      </c>
      <c r="E39" t="s">
        <v>220</v>
      </c>
      <c r="F39" t="s">
        <v>229</v>
      </c>
      <c r="G39" t="s">
        <v>199</v>
      </c>
      <c r="H39">
        <v>10</v>
      </c>
      <c r="I39">
        <v>0</v>
      </c>
      <c r="J39">
        <v>0</v>
      </c>
    </row>
    <row r="40" spans="2:10" x14ac:dyDescent="0.25">
      <c r="B40">
        <v>30</v>
      </c>
      <c r="C40" t="s">
        <v>196</v>
      </c>
      <c r="D40" t="s">
        <v>88</v>
      </c>
      <c r="E40" t="s">
        <v>220</v>
      </c>
      <c r="F40" t="s">
        <v>230</v>
      </c>
      <c r="G40" t="s">
        <v>201</v>
      </c>
      <c r="H40">
        <v>5</v>
      </c>
      <c r="I40">
        <v>0</v>
      </c>
      <c r="J40">
        <v>0</v>
      </c>
    </row>
    <row r="41" spans="2:10" x14ac:dyDescent="0.25">
      <c r="B41">
        <v>31</v>
      </c>
      <c r="C41" t="s">
        <v>196</v>
      </c>
      <c r="D41" t="s">
        <v>88</v>
      </c>
      <c r="E41" t="s">
        <v>220</v>
      </c>
      <c r="F41" t="s">
        <v>231</v>
      </c>
      <c r="G41" t="s">
        <v>199</v>
      </c>
      <c r="H41">
        <v>8</v>
      </c>
      <c r="I41">
        <v>0</v>
      </c>
      <c r="J41">
        <v>0</v>
      </c>
    </row>
    <row r="42" spans="2:10" x14ac:dyDescent="0.25">
      <c r="B42">
        <v>32</v>
      </c>
      <c r="C42" t="s">
        <v>196</v>
      </c>
      <c r="D42" t="s">
        <v>88</v>
      </c>
      <c r="E42" t="s">
        <v>220</v>
      </c>
      <c r="F42" t="s">
        <v>232</v>
      </c>
      <c r="G42" t="s">
        <v>199</v>
      </c>
      <c r="H42">
        <v>10</v>
      </c>
      <c r="I42">
        <v>0</v>
      </c>
      <c r="J42">
        <v>0</v>
      </c>
    </row>
    <row r="43" spans="2:10" x14ac:dyDescent="0.25">
      <c r="B43">
        <v>33</v>
      </c>
      <c r="C43" t="s">
        <v>196</v>
      </c>
      <c r="D43" t="s">
        <v>88</v>
      </c>
      <c r="E43" t="s">
        <v>220</v>
      </c>
      <c r="F43" t="s">
        <v>233</v>
      </c>
      <c r="G43" t="s">
        <v>201</v>
      </c>
      <c r="H43">
        <v>7</v>
      </c>
      <c r="I43">
        <v>0</v>
      </c>
      <c r="J43">
        <v>0</v>
      </c>
    </row>
    <row r="44" spans="2:10" x14ac:dyDescent="0.25">
      <c r="B44">
        <v>34</v>
      </c>
      <c r="C44" t="s">
        <v>196</v>
      </c>
      <c r="D44" t="s">
        <v>88</v>
      </c>
      <c r="E44" t="s">
        <v>220</v>
      </c>
      <c r="F44" t="s">
        <v>234</v>
      </c>
      <c r="G44" t="s">
        <v>201</v>
      </c>
      <c r="H44">
        <v>8</v>
      </c>
      <c r="I44">
        <v>1</v>
      </c>
      <c r="J44">
        <v>0</v>
      </c>
    </row>
    <row r="45" spans="2:10" x14ac:dyDescent="0.25">
      <c r="B45">
        <v>35</v>
      </c>
      <c r="C45" t="s">
        <v>196</v>
      </c>
      <c r="D45" t="s">
        <v>88</v>
      </c>
      <c r="E45" t="s">
        <v>220</v>
      </c>
      <c r="F45" t="s">
        <v>235</v>
      </c>
      <c r="G45" t="s">
        <v>199</v>
      </c>
      <c r="H45">
        <v>8</v>
      </c>
      <c r="I45">
        <v>0</v>
      </c>
      <c r="J45">
        <v>0</v>
      </c>
    </row>
    <row r="46" spans="2:10" x14ac:dyDescent="0.25">
      <c r="B46">
        <v>36</v>
      </c>
      <c r="C46" t="s">
        <v>196</v>
      </c>
      <c r="D46" t="s">
        <v>88</v>
      </c>
      <c r="E46" t="s">
        <v>220</v>
      </c>
      <c r="F46" t="s">
        <v>236</v>
      </c>
      <c r="G46" t="s">
        <v>201</v>
      </c>
      <c r="H46">
        <v>9</v>
      </c>
      <c r="I46">
        <v>0</v>
      </c>
      <c r="J46">
        <v>0</v>
      </c>
    </row>
    <row r="47" spans="2:10" x14ac:dyDescent="0.25">
      <c r="B47">
        <v>37</v>
      </c>
      <c r="C47" t="s">
        <v>196</v>
      </c>
      <c r="D47" t="s">
        <v>88</v>
      </c>
      <c r="E47" t="s">
        <v>220</v>
      </c>
      <c r="F47" t="s">
        <v>237</v>
      </c>
      <c r="G47" t="s">
        <v>201</v>
      </c>
      <c r="H47">
        <v>6</v>
      </c>
      <c r="I47">
        <v>0</v>
      </c>
      <c r="J47">
        <v>0</v>
      </c>
    </row>
    <row r="48" spans="2:10" x14ac:dyDescent="0.25">
      <c r="B48">
        <v>38</v>
      </c>
      <c r="C48" t="s">
        <v>196</v>
      </c>
      <c r="D48" t="s">
        <v>88</v>
      </c>
      <c r="E48" t="s">
        <v>220</v>
      </c>
      <c r="F48" t="s">
        <v>238</v>
      </c>
      <c r="G48" t="s">
        <v>201</v>
      </c>
      <c r="H48">
        <v>8</v>
      </c>
      <c r="I48">
        <v>0</v>
      </c>
      <c r="J48">
        <v>0</v>
      </c>
    </row>
    <row r="49" spans="2:10" x14ac:dyDescent="0.25">
      <c r="B49">
        <v>39</v>
      </c>
      <c r="C49" t="s">
        <v>196</v>
      </c>
      <c r="D49" t="s">
        <v>88</v>
      </c>
      <c r="E49" t="s">
        <v>220</v>
      </c>
      <c r="F49" t="s">
        <v>239</v>
      </c>
      <c r="G49" t="s">
        <v>199</v>
      </c>
      <c r="H49">
        <v>5</v>
      </c>
      <c r="I49">
        <v>0</v>
      </c>
      <c r="J49">
        <v>0</v>
      </c>
    </row>
    <row r="50" spans="2:10" x14ac:dyDescent="0.25">
      <c r="B50">
        <v>40</v>
      </c>
      <c r="C50" t="s">
        <v>196</v>
      </c>
      <c r="D50" t="s">
        <v>88</v>
      </c>
      <c r="E50" t="s">
        <v>220</v>
      </c>
      <c r="F50" t="s">
        <v>240</v>
      </c>
      <c r="G50" t="s">
        <v>201</v>
      </c>
      <c r="H50">
        <v>5</v>
      </c>
      <c r="I50">
        <v>0</v>
      </c>
      <c r="J50">
        <v>0</v>
      </c>
    </row>
    <row r="51" spans="2:10" x14ac:dyDescent="0.25">
      <c r="B51">
        <v>41</v>
      </c>
      <c r="C51" t="s">
        <v>196</v>
      </c>
      <c r="D51" t="s">
        <v>241</v>
      </c>
      <c r="E51" t="s">
        <v>242</v>
      </c>
      <c r="F51" t="s">
        <v>243</v>
      </c>
      <c r="G51" t="s">
        <v>199</v>
      </c>
      <c r="H51">
        <v>8</v>
      </c>
      <c r="I51">
        <v>0</v>
      </c>
      <c r="J51">
        <v>0</v>
      </c>
    </row>
    <row r="52" spans="2:10" x14ac:dyDescent="0.25">
      <c r="B52">
        <v>42</v>
      </c>
      <c r="C52" t="s">
        <v>196</v>
      </c>
      <c r="D52" t="s">
        <v>241</v>
      </c>
      <c r="E52" t="s">
        <v>242</v>
      </c>
      <c r="F52" t="s">
        <v>244</v>
      </c>
      <c r="G52" t="s">
        <v>201</v>
      </c>
      <c r="H52">
        <v>6</v>
      </c>
      <c r="I52">
        <v>1</v>
      </c>
      <c r="J52">
        <v>0</v>
      </c>
    </row>
    <row r="53" spans="2:10" x14ac:dyDescent="0.25">
      <c r="B53">
        <v>43</v>
      </c>
      <c r="C53" t="s">
        <v>196</v>
      </c>
      <c r="D53" t="s">
        <v>241</v>
      </c>
      <c r="E53" t="s">
        <v>242</v>
      </c>
      <c r="F53" t="s">
        <v>245</v>
      </c>
      <c r="G53" t="s">
        <v>199</v>
      </c>
      <c r="H53">
        <v>5</v>
      </c>
      <c r="I53">
        <v>0</v>
      </c>
      <c r="J53">
        <v>0</v>
      </c>
    </row>
    <row r="54" spans="2:10" x14ac:dyDescent="0.25">
      <c r="B54">
        <v>44</v>
      </c>
      <c r="C54" t="s">
        <v>196</v>
      </c>
      <c r="D54" t="s">
        <v>241</v>
      </c>
      <c r="E54" t="s">
        <v>242</v>
      </c>
      <c r="F54" t="s">
        <v>246</v>
      </c>
      <c r="G54" t="s">
        <v>199</v>
      </c>
      <c r="H54">
        <v>7</v>
      </c>
      <c r="I54">
        <v>0</v>
      </c>
      <c r="J54">
        <v>0</v>
      </c>
    </row>
    <row r="55" spans="2:10" x14ac:dyDescent="0.25">
      <c r="B55">
        <v>45</v>
      </c>
      <c r="C55" t="s">
        <v>196</v>
      </c>
      <c r="D55" t="s">
        <v>241</v>
      </c>
      <c r="E55" t="s">
        <v>242</v>
      </c>
      <c r="F55" t="s">
        <v>247</v>
      </c>
      <c r="G55" t="s">
        <v>201</v>
      </c>
      <c r="H55">
        <v>9</v>
      </c>
      <c r="I55">
        <v>0</v>
      </c>
      <c r="J55">
        <v>0</v>
      </c>
    </row>
    <row r="56" spans="2:10" x14ac:dyDescent="0.25">
      <c r="B56">
        <v>46</v>
      </c>
      <c r="C56" t="s">
        <v>196</v>
      </c>
      <c r="D56" t="s">
        <v>241</v>
      </c>
      <c r="E56" t="s">
        <v>242</v>
      </c>
      <c r="F56" t="s">
        <v>248</v>
      </c>
      <c r="G56" t="s">
        <v>201</v>
      </c>
      <c r="H56">
        <v>9</v>
      </c>
      <c r="I56">
        <v>0</v>
      </c>
      <c r="J56">
        <v>0</v>
      </c>
    </row>
    <row r="57" spans="2:10" x14ac:dyDescent="0.25">
      <c r="B57">
        <v>47</v>
      </c>
      <c r="C57" t="s">
        <v>196</v>
      </c>
      <c r="D57" t="s">
        <v>241</v>
      </c>
      <c r="E57" t="s">
        <v>242</v>
      </c>
      <c r="F57" t="s">
        <v>249</v>
      </c>
      <c r="G57" t="s">
        <v>201</v>
      </c>
      <c r="H57">
        <v>8</v>
      </c>
      <c r="I57">
        <v>0</v>
      </c>
      <c r="J57">
        <v>0</v>
      </c>
    </row>
    <row r="58" spans="2:10" x14ac:dyDescent="0.25">
      <c r="B58">
        <v>48</v>
      </c>
      <c r="C58" t="s">
        <v>196</v>
      </c>
      <c r="D58" t="s">
        <v>241</v>
      </c>
      <c r="E58" t="s">
        <v>242</v>
      </c>
      <c r="F58" t="s">
        <v>250</v>
      </c>
      <c r="G58" t="s">
        <v>201</v>
      </c>
      <c r="H58">
        <v>9</v>
      </c>
      <c r="I58">
        <v>0</v>
      </c>
      <c r="J58">
        <v>0</v>
      </c>
    </row>
    <row r="59" spans="2:10" x14ac:dyDescent="0.25">
      <c r="B59">
        <v>49</v>
      </c>
      <c r="C59" t="s">
        <v>196</v>
      </c>
      <c r="D59" t="s">
        <v>241</v>
      </c>
      <c r="E59" t="s">
        <v>242</v>
      </c>
      <c r="F59" t="s">
        <v>251</v>
      </c>
      <c r="G59" t="s">
        <v>199</v>
      </c>
      <c r="H59">
        <v>5</v>
      </c>
      <c r="I59">
        <v>0</v>
      </c>
      <c r="J59">
        <v>0</v>
      </c>
    </row>
    <row r="60" spans="2:10" x14ac:dyDescent="0.25">
      <c r="B60">
        <v>50</v>
      </c>
      <c r="C60" t="s">
        <v>196</v>
      </c>
      <c r="D60" t="s">
        <v>241</v>
      </c>
      <c r="E60" t="s">
        <v>242</v>
      </c>
      <c r="F60" t="s">
        <v>252</v>
      </c>
      <c r="G60" t="s">
        <v>201</v>
      </c>
      <c r="H60">
        <v>5</v>
      </c>
      <c r="I60">
        <v>0</v>
      </c>
      <c r="J60">
        <v>0</v>
      </c>
    </row>
    <row r="61" spans="2:10" x14ac:dyDescent="0.25">
      <c r="B61">
        <v>51</v>
      </c>
      <c r="C61" t="s">
        <v>196</v>
      </c>
      <c r="D61" t="s">
        <v>241</v>
      </c>
      <c r="E61" t="s">
        <v>242</v>
      </c>
      <c r="F61" t="s">
        <v>253</v>
      </c>
      <c r="G61" t="s">
        <v>201</v>
      </c>
      <c r="H61">
        <v>8</v>
      </c>
      <c r="I61">
        <v>0</v>
      </c>
      <c r="J61">
        <v>0</v>
      </c>
    </row>
    <row r="62" spans="2:10" x14ac:dyDescent="0.25">
      <c r="B62">
        <v>52</v>
      </c>
      <c r="C62" t="s">
        <v>196</v>
      </c>
      <c r="D62" t="s">
        <v>241</v>
      </c>
      <c r="E62" t="s">
        <v>242</v>
      </c>
      <c r="F62" t="s">
        <v>254</v>
      </c>
      <c r="G62" t="s">
        <v>199</v>
      </c>
      <c r="H62">
        <v>6</v>
      </c>
      <c r="I62">
        <v>0</v>
      </c>
      <c r="J62">
        <v>0</v>
      </c>
    </row>
    <row r="63" spans="2:10" x14ac:dyDescent="0.25">
      <c r="B63">
        <v>53</v>
      </c>
      <c r="C63" t="s">
        <v>196</v>
      </c>
      <c r="D63" t="s">
        <v>241</v>
      </c>
      <c r="E63" t="s">
        <v>242</v>
      </c>
      <c r="F63" t="s">
        <v>255</v>
      </c>
      <c r="G63" t="s">
        <v>201</v>
      </c>
      <c r="H63">
        <v>9</v>
      </c>
      <c r="I63">
        <v>0</v>
      </c>
      <c r="J63">
        <v>0</v>
      </c>
    </row>
    <row r="64" spans="2:10" x14ac:dyDescent="0.25">
      <c r="B64">
        <v>54</v>
      </c>
      <c r="C64" t="s">
        <v>196</v>
      </c>
      <c r="D64" t="s">
        <v>241</v>
      </c>
      <c r="E64" t="s">
        <v>242</v>
      </c>
      <c r="F64" t="s">
        <v>256</v>
      </c>
      <c r="G64" t="s">
        <v>201</v>
      </c>
      <c r="H64">
        <v>7</v>
      </c>
      <c r="I64">
        <v>0</v>
      </c>
      <c r="J64">
        <v>0</v>
      </c>
    </row>
    <row r="65" spans="2:10" x14ac:dyDescent="0.25">
      <c r="B65">
        <v>55</v>
      </c>
      <c r="C65" t="s">
        <v>196</v>
      </c>
      <c r="D65" t="s">
        <v>241</v>
      </c>
      <c r="E65" t="s">
        <v>242</v>
      </c>
      <c r="F65" t="s">
        <v>257</v>
      </c>
      <c r="G65" t="s">
        <v>199</v>
      </c>
      <c r="H65">
        <v>8</v>
      </c>
      <c r="I65">
        <v>0</v>
      </c>
      <c r="J65">
        <v>0</v>
      </c>
    </row>
    <row r="66" spans="2:10" x14ac:dyDescent="0.25">
      <c r="B66">
        <v>56</v>
      </c>
      <c r="C66" t="s">
        <v>196</v>
      </c>
      <c r="D66" t="s">
        <v>241</v>
      </c>
      <c r="E66" t="s">
        <v>242</v>
      </c>
      <c r="F66" t="s">
        <v>258</v>
      </c>
      <c r="G66" t="s">
        <v>199</v>
      </c>
      <c r="H66">
        <v>8</v>
      </c>
      <c r="I66">
        <v>0</v>
      </c>
      <c r="J66">
        <v>0</v>
      </c>
    </row>
    <row r="67" spans="2:10" x14ac:dyDescent="0.25">
      <c r="B67">
        <v>57</v>
      </c>
      <c r="C67" t="s">
        <v>196</v>
      </c>
      <c r="D67" t="s">
        <v>241</v>
      </c>
      <c r="E67" t="s">
        <v>242</v>
      </c>
      <c r="F67" t="s">
        <v>259</v>
      </c>
      <c r="G67" t="s">
        <v>201</v>
      </c>
      <c r="H67">
        <v>9</v>
      </c>
      <c r="I67">
        <v>0</v>
      </c>
      <c r="J67">
        <v>0</v>
      </c>
    </row>
    <row r="68" spans="2:10" x14ac:dyDescent="0.25">
      <c r="B68">
        <v>58</v>
      </c>
      <c r="C68" t="s">
        <v>196</v>
      </c>
      <c r="D68" t="s">
        <v>241</v>
      </c>
      <c r="E68" t="s">
        <v>242</v>
      </c>
      <c r="F68" t="s">
        <v>260</v>
      </c>
      <c r="G68" t="s">
        <v>201</v>
      </c>
      <c r="H68">
        <v>7</v>
      </c>
      <c r="I68">
        <v>0</v>
      </c>
      <c r="J68">
        <v>0</v>
      </c>
    </row>
    <row r="69" spans="2:10" x14ac:dyDescent="0.25">
      <c r="B69">
        <v>59</v>
      </c>
      <c r="C69" t="s">
        <v>196</v>
      </c>
      <c r="D69" t="s">
        <v>241</v>
      </c>
      <c r="E69" t="s">
        <v>242</v>
      </c>
      <c r="F69" t="s">
        <v>261</v>
      </c>
      <c r="G69" t="s">
        <v>201</v>
      </c>
      <c r="H69">
        <v>9</v>
      </c>
      <c r="I69">
        <v>1</v>
      </c>
      <c r="J69">
        <v>0</v>
      </c>
    </row>
    <row r="70" spans="2:10" x14ac:dyDescent="0.25">
      <c r="B70">
        <v>60</v>
      </c>
      <c r="C70" t="s">
        <v>196</v>
      </c>
      <c r="D70" t="s">
        <v>241</v>
      </c>
      <c r="E70" t="s">
        <v>242</v>
      </c>
      <c r="F70" t="s">
        <v>262</v>
      </c>
      <c r="G70" t="s">
        <v>199</v>
      </c>
      <c r="H70">
        <v>7</v>
      </c>
      <c r="I70">
        <v>0</v>
      </c>
      <c r="J70">
        <v>0</v>
      </c>
    </row>
    <row r="71" spans="2:10" x14ac:dyDescent="0.25">
      <c r="B71">
        <v>61</v>
      </c>
      <c r="C71" t="s">
        <v>263</v>
      </c>
      <c r="D71" t="s">
        <v>264</v>
      </c>
      <c r="E71" t="s">
        <v>265</v>
      </c>
      <c r="F71" t="s">
        <v>266</v>
      </c>
      <c r="G71" t="s">
        <v>199</v>
      </c>
      <c r="H71">
        <v>7</v>
      </c>
      <c r="I71">
        <v>0</v>
      </c>
      <c r="J71">
        <v>0</v>
      </c>
    </row>
    <row r="72" spans="2:10" x14ac:dyDescent="0.25">
      <c r="B72">
        <v>62</v>
      </c>
      <c r="C72" t="s">
        <v>263</v>
      </c>
      <c r="D72" t="s">
        <v>264</v>
      </c>
      <c r="E72" t="s">
        <v>265</v>
      </c>
      <c r="F72" t="s">
        <v>267</v>
      </c>
      <c r="G72" t="s">
        <v>199</v>
      </c>
      <c r="H72">
        <v>9</v>
      </c>
      <c r="I72">
        <v>0</v>
      </c>
      <c r="J72">
        <v>0</v>
      </c>
    </row>
    <row r="73" spans="2:10" x14ac:dyDescent="0.25">
      <c r="B73">
        <v>63</v>
      </c>
      <c r="C73" t="s">
        <v>263</v>
      </c>
      <c r="D73" t="s">
        <v>264</v>
      </c>
      <c r="E73" t="s">
        <v>265</v>
      </c>
      <c r="F73" t="s">
        <v>268</v>
      </c>
      <c r="G73" t="s">
        <v>199</v>
      </c>
      <c r="H73">
        <v>10</v>
      </c>
      <c r="I73">
        <v>0</v>
      </c>
      <c r="J73">
        <v>0</v>
      </c>
    </row>
    <row r="74" spans="2:10" x14ac:dyDescent="0.25">
      <c r="B74">
        <v>64</v>
      </c>
      <c r="C74" t="s">
        <v>263</v>
      </c>
      <c r="D74" t="s">
        <v>264</v>
      </c>
      <c r="E74" t="s">
        <v>265</v>
      </c>
      <c r="F74" t="s">
        <v>269</v>
      </c>
      <c r="G74" t="s">
        <v>199</v>
      </c>
      <c r="H74">
        <v>9</v>
      </c>
      <c r="I74">
        <v>0</v>
      </c>
      <c r="J74">
        <v>0</v>
      </c>
    </row>
    <row r="75" spans="2:10" x14ac:dyDescent="0.25">
      <c r="B75">
        <v>65</v>
      </c>
      <c r="C75" t="s">
        <v>263</v>
      </c>
      <c r="D75" t="s">
        <v>264</v>
      </c>
      <c r="E75" t="s">
        <v>265</v>
      </c>
      <c r="F75" t="s">
        <v>270</v>
      </c>
      <c r="G75" t="s">
        <v>199</v>
      </c>
      <c r="H75">
        <v>6</v>
      </c>
      <c r="I75">
        <v>0</v>
      </c>
      <c r="J75">
        <v>0</v>
      </c>
    </row>
    <row r="76" spans="2:10" x14ac:dyDescent="0.25">
      <c r="B76">
        <v>66</v>
      </c>
      <c r="C76" t="s">
        <v>263</v>
      </c>
      <c r="D76" t="s">
        <v>264</v>
      </c>
      <c r="E76" t="s">
        <v>265</v>
      </c>
      <c r="F76" t="s">
        <v>271</v>
      </c>
      <c r="G76" t="s">
        <v>199</v>
      </c>
      <c r="H76">
        <v>10</v>
      </c>
      <c r="I76">
        <v>1</v>
      </c>
      <c r="J76">
        <v>1</v>
      </c>
    </row>
    <row r="77" spans="2:10" x14ac:dyDescent="0.25">
      <c r="B77">
        <v>67</v>
      </c>
      <c r="C77" t="s">
        <v>263</v>
      </c>
      <c r="D77" t="s">
        <v>264</v>
      </c>
      <c r="E77" t="s">
        <v>265</v>
      </c>
      <c r="F77" t="s">
        <v>272</v>
      </c>
      <c r="G77" t="s">
        <v>201</v>
      </c>
      <c r="H77">
        <v>9</v>
      </c>
      <c r="I77">
        <v>1</v>
      </c>
      <c r="J77">
        <v>0</v>
      </c>
    </row>
    <row r="78" spans="2:10" x14ac:dyDescent="0.25">
      <c r="B78">
        <v>68</v>
      </c>
      <c r="C78" t="s">
        <v>263</v>
      </c>
      <c r="D78" t="s">
        <v>264</v>
      </c>
      <c r="E78" t="s">
        <v>265</v>
      </c>
      <c r="F78" t="s">
        <v>273</v>
      </c>
      <c r="G78" t="s">
        <v>199</v>
      </c>
      <c r="H78">
        <v>9</v>
      </c>
      <c r="I78">
        <v>0</v>
      </c>
      <c r="J78">
        <v>0</v>
      </c>
    </row>
    <row r="79" spans="2:10" x14ac:dyDescent="0.25">
      <c r="B79">
        <v>69</v>
      </c>
      <c r="C79" t="s">
        <v>263</v>
      </c>
      <c r="D79" t="s">
        <v>264</v>
      </c>
      <c r="E79" t="s">
        <v>265</v>
      </c>
      <c r="F79" t="s">
        <v>274</v>
      </c>
      <c r="G79" t="s">
        <v>199</v>
      </c>
      <c r="H79">
        <v>7</v>
      </c>
      <c r="I79">
        <v>0</v>
      </c>
      <c r="J79">
        <v>0</v>
      </c>
    </row>
    <row r="80" spans="2:10" x14ac:dyDescent="0.25">
      <c r="B80">
        <v>70</v>
      </c>
      <c r="C80" t="s">
        <v>263</v>
      </c>
      <c r="D80" t="s">
        <v>264</v>
      </c>
      <c r="E80" t="s">
        <v>265</v>
      </c>
      <c r="F80" t="s">
        <v>275</v>
      </c>
      <c r="G80" t="s">
        <v>201</v>
      </c>
      <c r="H80">
        <v>10</v>
      </c>
      <c r="I80">
        <v>0</v>
      </c>
      <c r="J80">
        <v>0</v>
      </c>
    </row>
    <row r="81" spans="2:10" x14ac:dyDescent="0.25">
      <c r="B81">
        <v>71</v>
      </c>
      <c r="C81" t="s">
        <v>263</v>
      </c>
      <c r="D81" t="s">
        <v>264</v>
      </c>
      <c r="E81" t="s">
        <v>265</v>
      </c>
      <c r="F81" t="s">
        <v>276</v>
      </c>
      <c r="G81" t="s">
        <v>201</v>
      </c>
      <c r="H81">
        <v>9</v>
      </c>
      <c r="I81">
        <v>0</v>
      </c>
      <c r="J81">
        <v>0</v>
      </c>
    </row>
    <row r="82" spans="2:10" x14ac:dyDescent="0.25">
      <c r="B82">
        <v>72</v>
      </c>
      <c r="C82" t="s">
        <v>263</v>
      </c>
      <c r="D82" t="s">
        <v>264</v>
      </c>
      <c r="E82" t="s">
        <v>265</v>
      </c>
      <c r="F82" t="s">
        <v>277</v>
      </c>
      <c r="G82" t="s">
        <v>199</v>
      </c>
      <c r="H82">
        <v>9</v>
      </c>
      <c r="I82">
        <v>0</v>
      </c>
      <c r="J82">
        <v>0</v>
      </c>
    </row>
    <row r="83" spans="2:10" x14ac:dyDescent="0.25">
      <c r="B83">
        <v>73</v>
      </c>
      <c r="C83" t="s">
        <v>263</v>
      </c>
      <c r="D83" t="s">
        <v>264</v>
      </c>
      <c r="E83" t="s">
        <v>265</v>
      </c>
      <c r="F83" t="s">
        <v>278</v>
      </c>
      <c r="G83" t="s">
        <v>201</v>
      </c>
      <c r="H83">
        <v>6</v>
      </c>
      <c r="I83">
        <v>0</v>
      </c>
      <c r="J83">
        <v>0</v>
      </c>
    </row>
    <row r="84" spans="2:10" x14ac:dyDescent="0.25">
      <c r="B84">
        <v>74</v>
      </c>
      <c r="C84" t="s">
        <v>263</v>
      </c>
      <c r="D84" t="s">
        <v>264</v>
      </c>
      <c r="E84" t="s">
        <v>265</v>
      </c>
      <c r="F84" t="s">
        <v>279</v>
      </c>
      <c r="G84" t="s">
        <v>201</v>
      </c>
      <c r="H84">
        <v>7</v>
      </c>
      <c r="I84">
        <v>0</v>
      </c>
      <c r="J84">
        <v>0</v>
      </c>
    </row>
    <row r="85" spans="2:10" x14ac:dyDescent="0.25">
      <c r="B85">
        <v>75</v>
      </c>
      <c r="C85" t="s">
        <v>263</v>
      </c>
      <c r="D85" t="s">
        <v>264</v>
      </c>
      <c r="E85" t="s">
        <v>265</v>
      </c>
      <c r="F85" t="s">
        <v>280</v>
      </c>
      <c r="G85" t="s">
        <v>199</v>
      </c>
      <c r="H85">
        <v>5</v>
      </c>
      <c r="I85">
        <v>0</v>
      </c>
      <c r="J85">
        <v>0</v>
      </c>
    </row>
    <row r="86" spans="2:10" x14ac:dyDescent="0.25">
      <c r="B86">
        <v>76</v>
      </c>
      <c r="C86" t="s">
        <v>263</v>
      </c>
      <c r="D86" t="s">
        <v>264</v>
      </c>
      <c r="E86" t="s">
        <v>265</v>
      </c>
      <c r="F86" t="s">
        <v>281</v>
      </c>
      <c r="G86" t="s">
        <v>201</v>
      </c>
      <c r="H86">
        <v>9</v>
      </c>
      <c r="I86">
        <v>0</v>
      </c>
      <c r="J86">
        <v>0</v>
      </c>
    </row>
    <row r="87" spans="2:10" x14ac:dyDescent="0.25">
      <c r="B87">
        <v>77</v>
      </c>
      <c r="C87" t="s">
        <v>263</v>
      </c>
      <c r="D87" t="s">
        <v>264</v>
      </c>
      <c r="E87" t="s">
        <v>265</v>
      </c>
      <c r="F87" t="s">
        <v>282</v>
      </c>
      <c r="G87" t="s">
        <v>199</v>
      </c>
      <c r="H87">
        <v>6</v>
      </c>
      <c r="I87">
        <v>0</v>
      </c>
      <c r="J87">
        <v>0</v>
      </c>
    </row>
    <row r="88" spans="2:10" x14ac:dyDescent="0.25">
      <c r="B88">
        <v>78</v>
      </c>
      <c r="C88" t="s">
        <v>263</v>
      </c>
      <c r="D88" t="s">
        <v>264</v>
      </c>
      <c r="E88" t="s">
        <v>265</v>
      </c>
      <c r="F88" t="s">
        <v>283</v>
      </c>
      <c r="G88" t="s">
        <v>201</v>
      </c>
      <c r="H88">
        <v>9</v>
      </c>
      <c r="I88">
        <v>0</v>
      </c>
      <c r="J88">
        <v>0</v>
      </c>
    </row>
    <row r="89" spans="2:10" x14ac:dyDescent="0.25">
      <c r="B89">
        <v>79</v>
      </c>
      <c r="C89" t="s">
        <v>263</v>
      </c>
      <c r="D89" t="s">
        <v>264</v>
      </c>
      <c r="E89" t="s">
        <v>265</v>
      </c>
      <c r="F89" t="s">
        <v>284</v>
      </c>
      <c r="G89" t="s">
        <v>199</v>
      </c>
      <c r="H89">
        <v>8</v>
      </c>
      <c r="I89">
        <v>1</v>
      </c>
      <c r="J89">
        <v>0</v>
      </c>
    </row>
    <row r="90" spans="2:10" x14ac:dyDescent="0.25">
      <c r="B90">
        <v>80</v>
      </c>
      <c r="C90" t="s">
        <v>263</v>
      </c>
      <c r="D90" t="s">
        <v>264</v>
      </c>
      <c r="E90" t="s">
        <v>265</v>
      </c>
      <c r="F90" t="s">
        <v>285</v>
      </c>
      <c r="G90" t="s">
        <v>201</v>
      </c>
      <c r="H90">
        <v>9</v>
      </c>
      <c r="I90">
        <v>0</v>
      </c>
      <c r="J90">
        <v>0</v>
      </c>
    </row>
    <row r="91" spans="2:10" x14ac:dyDescent="0.25">
      <c r="B91">
        <v>81</v>
      </c>
      <c r="C91" t="s">
        <v>263</v>
      </c>
      <c r="D91" t="s">
        <v>286</v>
      </c>
      <c r="E91" t="s">
        <v>287</v>
      </c>
      <c r="F91" t="s">
        <v>288</v>
      </c>
      <c r="G91" t="s">
        <v>199</v>
      </c>
      <c r="H91">
        <v>9</v>
      </c>
      <c r="I91">
        <v>0</v>
      </c>
      <c r="J91">
        <v>0</v>
      </c>
    </row>
    <row r="92" spans="2:10" x14ac:dyDescent="0.25">
      <c r="B92">
        <v>82</v>
      </c>
      <c r="C92" t="s">
        <v>263</v>
      </c>
      <c r="D92" t="s">
        <v>286</v>
      </c>
      <c r="E92" t="s">
        <v>287</v>
      </c>
      <c r="F92" t="s">
        <v>289</v>
      </c>
      <c r="G92" t="s">
        <v>201</v>
      </c>
      <c r="H92">
        <v>8</v>
      </c>
      <c r="I92">
        <v>0</v>
      </c>
      <c r="J92">
        <v>0</v>
      </c>
    </row>
    <row r="93" spans="2:10" x14ac:dyDescent="0.25">
      <c r="B93">
        <v>83</v>
      </c>
      <c r="C93" t="s">
        <v>263</v>
      </c>
      <c r="D93" t="s">
        <v>286</v>
      </c>
      <c r="E93" t="s">
        <v>287</v>
      </c>
      <c r="F93" t="s">
        <v>290</v>
      </c>
      <c r="G93" t="s">
        <v>199</v>
      </c>
      <c r="H93">
        <v>9</v>
      </c>
      <c r="I93">
        <v>0</v>
      </c>
      <c r="J93">
        <v>0</v>
      </c>
    </row>
    <row r="94" spans="2:10" x14ac:dyDescent="0.25">
      <c r="B94">
        <v>84</v>
      </c>
      <c r="C94" t="s">
        <v>263</v>
      </c>
      <c r="D94" t="s">
        <v>286</v>
      </c>
      <c r="E94" t="s">
        <v>287</v>
      </c>
      <c r="F94" t="s">
        <v>291</v>
      </c>
      <c r="G94" t="s">
        <v>199</v>
      </c>
      <c r="H94">
        <v>6</v>
      </c>
      <c r="I94">
        <v>0</v>
      </c>
      <c r="J94">
        <v>0</v>
      </c>
    </row>
    <row r="95" spans="2:10" x14ac:dyDescent="0.25">
      <c r="B95">
        <v>85</v>
      </c>
      <c r="C95" t="s">
        <v>263</v>
      </c>
      <c r="D95" t="s">
        <v>286</v>
      </c>
      <c r="E95" t="s">
        <v>287</v>
      </c>
      <c r="F95" t="s">
        <v>292</v>
      </c>
      <c r="G95" t="s">
        <v>201</v>
      </c>
      <c r="H95">
        <v>7</v>
      </c>
      <c r="I95">
        <v>0</v>
      </c>
      <c r="J95">
        <v>0</v>
      </c>
    </row>
    <row r="96" spans="2:10" x14ac:dyDescent="0.25">
      <c r="B96">
        <v>86</v>
      </c>
      <c r="C96" t="s">
        <v>263</v>
      </c>
      <c r="D96" t="s">
        <v>286</v>
      </c>
      <c r="E96" t="s">
        <v>287</v>
      </c>
      <c r="F96" t="s">
        <v>293</v>
      </c>
      <c r="G96" t="s">
        <v>201</v>
      </c>
      <c r="H96">
        <v>8</v>
      </c>
      <c r="I96">
        <v>0</v>
      </c>
      <c r="J96">
        <v>0</v>
      </c>
    </row>
    <row r="97" spans="2:10" x14ac:dyDescent="0.25">
      <c r="B97">
        <v>87</v>
      </c>
      <c r="C97" t="s">
        <v>263</v>
      </c>
      <c r="D97" t="s">
        <v>286</v>
      </c>
      <c r="E97" t="s">
        <v>287</v>
      </c>
      <c r="F97" t="s">
        <v>294</v>
      </c>
      <c r="G97" t="s">
        <v>199</v>
      </c>
      <c r="H97">
        <v>8</v>
      </c>
      <c r="I97">
        <v>0</v>
      </c>
      <c r="J97">
        <v>0</v>
      </c>
    </row>
    <row r="98" spans="2:10" x14ac:dyDescent="0.25">
      <c r="B98">
        <v>88</v>
      </c>
      <c r="C98" t="s">
        <v>263</v>
      </c>
      <c r="D98" t="s">
        <v>286</v>
      </c>
      <c r="E98" t="s">
        <v>287</v>
      </c>
      <c r="F98" t="s">
        <v>295</v>
      </c>
      <c r="G98" t="s">
        <v>199</v>
      </c>
      <c r="H98">
        <v>8</v>
      </c>
      <c r="I98">
        <v>0</v>
      </c>
      <c r="J98">
        <v>0</v>
      </c>
    </row>
    <row r="99" spans="2:10" x14ac:dyDescent="0.25">
      <c r="B99">
        <v>89</v>
      </c>
      <c r="C99" t="s">
        <v>263</v>
      </c>
      <c r="D99" t="s">
        <v>286</v>
      </c>
      <c r="E99" t="s">
        <v>287</v>
      </c>
      <c r="F99" t="s">
        <v>296</v>
      </c>
      <c r="G99" t="s">
        <v>199</v>
      </c>
      <c r="H99">
        <v>9</v>
      </c>
      <c r="I99">
        <v>0</v>
      </c>
      <c r="J99">
        <v>0</v>
      </c>
    </row>
    <row r="100" spans="2:10" x14ac:dyDescent="0.25">
      <c r="B100">
        <v>90</v>
      </c>
      <c r="C100" t="s">
        <v>263</v>
      </c>
      <c r="D100" t="s">
        <v>286</v>
      </c>
      <c r="E100" t="s">
        <v>287</v>
      </c>
      <c r="F100" t="s">
        <v>297</v>
      </c>
      <c r="G100" t="s">
        <v>201</v>
      </c>
      <c r="H100">
        <v>7</v>
      </c>
      <c r="I100">
        <v>1</v>
      </c>
      <c r="J100">
        <v>0</v>
      </c>
    </row>
    <row r="101" spans="2:10" x14ac:dyDescent="0.25">
      <c r="B101">
        <v>91</v>
      </c>
      <c r="C101" t="s">
        <v>263</v>
      </c>
      <c r="D101" t="s">
        <v>286</v>
      </c>
      <c r="E101" t="s">
        <v>287</v>
      </c>
      <c r="F101" t="s">
        <v>298</v>
      </c>
      <c r="G101" t="s">
        <v>201</v>
      </c>
      <c r="H101">
        <v>8</v>
      </c>
      <c r="I101">
        <v>0</v>
      </c>
      <c r="J101">
        <v>0</v>
      </c>
    </row>
    <row r="102" spans="2:10" x14ac:dyDescent="0.25">
      <c r="B102">
        <v>92</v>
      </c>
      <c r="C102" t="s">
        <v>263</v>
      </c>
      <c r="D102" t="s">
        <v>286</v>
      </c>
      <c r="E102" t="s">
        <v>287</v>
      </c>
      <c r="F102" t="s">
        <v>299</v>
      </c>
      <c r="G102" t="s">
        <v>201</v>
      </c>
      <c r="H102">
        <v>9</v>
      </c>
      <c r="I102">
        <v>0</v>
      </c>
      <c r="J102">
        <v>0</v>
      </c>
    </row>
    <row r="103" spans="2:10" x14ac:dyDescent="0.25">
      <c r="B103">
        <v>93</v>
      </c>
      <c r="C103" t="s">
        <v>263</v>
      </c>
      <c r="D103" t="s">
        <v>286</v>
      </c>
      <c r="E103" t="s">
        <v>287</v>
      </c>
      <c r="F103" t="s">
        <v>300</v>
      </c>
      <c r="G103" t="s">
        <v>201</v>
      </c>
      <c r="H103">
        <v>9</v>
      </c>
      <c r="I103">
        <v>0</v>
      </c>
      <c r="J103">
        <v>0</v>
      </c>
    </row>
    <row r="104" spans="2:10" x14ac:dyDescent="0.25">
      <c r="B104">
        <v>94</v>
      </c>
      <c r="C104" t="s">
        <v>263</v>
      </c>
      <c r="D104" t="s">
        <v>286</v>
      </c>
      <c r="E104" t="s">
        <v>287</v>
      </c>
      <c r="F104" t="s">
        <v>301</v>
      </c>
      <c r="G104" t="s">
        <v>201</v>
      </c>
      <c r="H104">
        <v>5</v>
      </c>
      <c r="I104">
        <v>1</v>
      </c>
      <c r="J104">
        <v>0</v>
      </c>
    </row>
    <row r="105" spans="2:10" x14ac:dyDescent="0.25">
      <c r="B105">
        <v>95</v>
      </c>
      <c r="C105" t="s">
        <v>263</v>
      </c>
      <c r="D105" t="s">
        <v>286</v>
      </c>
      <c r="E105" t="s">
        <v>287</v>
      </c>
      <c r="F105" t="s">
        <v>302</v>
      </c>
      <c r="G105" t="s">
        <v>201</v>
      </c>
      <c r="H105">
        <v>8</v>
      </c>
      <c r="I105">
        <v>1</v>
      </c>
      <c r="J105">
        <v>0</v>
      </c>
    </row>
    <row r="106" spans="2:10" x14ac:dyDescent="0.25">
      <c r="B106">
        <v>96</v>
      </c>
      <c r="C106" t="s">
        <v>263</v>
      </c>
      <c r="D106" t="s">
        <v>286</v>
      </c>
      <c r="E106" t="s">
        <v>287</v>
      </c>
      <c r="F106" t="s">
        <v>303</v>
      </c>
      <c r="G106" t="s">
        <v>199</v>
      </c>
      <c r="H106">
        <v>9</v>
      </c>
      <c r="I106">
        <v>0</v>
      </c>
      <c r="J106">
        <v>0</v>
      </c>
    </row>
    <row r="107" spans="2:10" x14ac:dyDescent="0.25">
      <c r="B107">
        <v>97</v>
      </c>
      <c r="C107" t="s">
        <v>263</v>
      </c>
      <c r="D107" t="s">
        <v>286</v>
      </c>
      <c r="E107" t="s">
        <v>287</v>
      </c>
      <c r="F107" t="s">
        <v>304</v>
      </c>
      <c r="G107" t="s">
        <v>199</v>
      </c>
      <c r="H107">
        <v>6</v>
      </c>
      <c r="I107">
        <v>1</v>
      </c>
      <c r="J107">
        <v>0</v>
      </c>
    </row>
    <row r="108" spans="2:10" x14ac:dyDescent="0.25">
      <c r="B108">
        <v>98</v>
      </c>
      <c r="C108" t="s">
        <v>263</v>
      </c>
      <c r="D108" t="s">
        <v>286</v>
      </c>
      <c r="E108" t="s">
        <v>287</v>
      </c>
      <c r="F108" t="s">
        <v>305</v>
      </c>
      <c r="G108" t="s">
        <v>201</v>
      </c>
      <c r="H108">
        <v>5</v>
      </c>
      <c r="I108">
        <v>0</v>
      </c>
      <c r="J108">
        <v>0</v>
      </c>
    </row>
    <row r="109" spans="2:10" x14ac:dyDescent="0.25">
      <c r="B109">
        <v>99</v>
      </c>
      <c r="C109" t="s">
        <v>263</v>
      </c>
      <c r="D109" t="s">
        <v>286</v>
      </c>
      <c r="E109" t="s">
        <v>287</v>
      </c>
      <c r="F109" t="s">
        <v>306</v>
      </c>
      <c r="G109" t="s">
        <v>201</v>
      </c>
      <c r="H109">
        <v>8</v>
      </c>
      <c r="I109">
        <v>0</v>
      </c>
      <c r="J109">
        <v>0</v>
      </c>
    </row>
    <row r="110" spans="2:10" x14ac:dyDescent="0.25">
      <c r="B110">
        <v>100</v>
      </c>
      <c r="C110" t="s">
        <v>263</v>
      </c>
      <c r="D110" t="s">
        <v>286</v>
      </c>
      <c r="E110" t="s">
        <v>287</v>
      </c>
      <c r="F110" t="s">
        <v>307</v>
      </c>
      <c r="G110" t="s">
        <v>199</v>
      </c>
      <c r="H110">
        <v>8</v>
      </c>
      <c r="I110">
        <v>0</v>
      </c>
      <c r="J110">
        <v>0</v>
      </c>
    </row>
  </sheetData>
  <mergeCells count="1">
    <mergeCell ref="B2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c7bd1d5-db07-43d4-85bd-97d5418eebc6" xsi:nil="true"/>
    <TaxCatchAll xmlns="1c1dd18d-f55f-49c2-86f0-6528711f8c6f" xsi:nil="true"/>
    <lcf76f155ced4ddcb4097134ff3c332f xmlns="4c7bd1d5-db07-43d4-85bd-97d5418eebc6">
      <Terms xmlns="http://schemas.microsoft.com/office/infopath/2007/PartnerControls"/>
    </lcf76f155ced4ddcb4097134ff3c332f>
    <Date xmlns="4c7bd1d5-db07-43d4-85bd-97d5418eeb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F1557405F204EB54E5AA6C10F8240" ma:contentTypeVersion="21" ma:contentTypeDescription="Create a new document." ma:contentTypeScope="" ma:versionID="5cd450c76d6819a703107e1c16511813">
  <xsd:schema xmlns:xsd="http://www.w3.org/2001/XMLSchema" xmlns:xs="http://www.w3.org/2001/XMLSchema" xmlns:p="http://schemas.microsoft.com/office/2006/metadata/properties" xmlns:ns2="4c7bd1d5-db07-43d4-85bd-97d5418eebc6" xmlns:ns3="1c1dd18d-f55f-49c2-86f0-6528711f8c6f" targetNamespace="http://schemas.microsoft.com/office/2006/metadata/properties" ma:root="true" ma:fieldsID="9317dc2b7980ade8be0042c09c810cae" ns2:_="" ns3:_="">
    <xsd:import namespace="4c7bd1d5-db07-43d4-85bd-97d5418eebc6"/>
    <xsd:import namespace="1c1dd18d-f55f-49c2-86f0-6528711f8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bd1d5-db07-43d4-85bd-97d5418ee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41c331f-df12-4446-8445-4c09e0168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dd18d-f55f-49c2-86f0-6528711f8c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a1ed430-3177-42ee-9369-ac08ea895aaf}" ma:internalName="TaxCatchAll" ma:showField="CatchAllData" ma:web="1c1dd18d-f55f-49c2-86f0-6528711f8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3740E1-2780-409A-961C-747E9CB9B75A}">
  <ds:schemaRefs>
    <ds:schemaRef ds:uri="http://schemas.microsoft.com/office/2006/metadata/properties"/>
    <ds:schemaRef ds:uri="http://schemas.microsoft.com/office/infopath/2007/PartnerControls"/>
    <ds:schemaRef ds:uri="4c7bd1d5-db07-43d4-85bd-97d5418eebc6"/>
    <ds:schemaRef ds:uri="1c1dd18d-f55f-49c2-86f0-6528711f8c6f"/>
  </ds:schemaRefs>
</ds:datastoreItem>
</file>

<file path=customXml/itemProps2.xml><?xml version="1.0" encoding="utf-8"?>
<ds:datastoreItem xmlns:ds="http://schemas.openxmlformats.org/officeDocument/2006/customXml" ds:itemID="{1E5D3867-07B5-447D-8D20-4EA2C0227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5DFCAD-CC3C-43FE-8F75-3398E14DE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Data Validation</vt:lpstr>
      <vt:lpstr>2. Hiding and Protecting</vt:lpstr>
      <vt:lpstr>(Hide Me)</vt:lpstr>
      <vt:lpstr>3. Data Entry Forms</vt:lpstr>
      <vt:lpstr>4. The IF Function</vt:lpstr>
      <vt:lpstr>5. Nested IF, IF OR and IF AND</vt:lpstr>
      <vt:lpstr>6. VLOOKUP</vt:lpstr>
      <vt:lpstr>6. VLOOKUP EXTRA</vt:lpstr>
      <vt:lpstr>6. VLOOKUP EXTRA (Table array)</vt:lpstr>
      <vt:lpstr>7. Pivot 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Carlin</dc:creator>
  <cp:keywords/>
  <dc:description/>
  <cp:lastModifiedBy>Alexandra Carlin</cp:lastModifiedBy>
  <cp:revision/>
  <dcterms:created xsi:type="dcterms:W3CDTF">2020-06-22T15:09:45Z</dcterms:created>
  <dcterms:modified xsi:type="dcterms:W3CDTF">2023-09-05T13:43:52Z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0x0101001B9F1557405F204EB54E5AA6C10F8240</vt:lpwstr>
  </property>
  <property fmtid="{D5CDD505-2E9C-101B-9397-08002B2CF9AE}" pid="3" name="MediaServiceImageTags">
    <vt:lpwstr/>
  </property>
</Properties>
</file>