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namedSheetViews/namedSheetView1.xml" ContentType="application/vnd.ms-excel.namedsheetview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cifoundation.sharepoint.com/MER/4_Resources/5_Capacity_building_training/Microsoft Excel/2023_Excel Training_Beginners/"/>
    </mc:Choice>
  </mc:AlternateContent>
  <xr:revisionPtr revIDLastSave="521" documentId="8_{98399196-3546-4042-8BA7-CD7391122FA9}" xr6:coauthVersionLast="47" xr6:coauthVersionMax="47" xr10:uidLastSave="{43152B1D-6559-41DF-8A3A-84CF31973974}"/>
  <bookViews>
    <workbookView xWindow="-120" yWindow="-120" windowWidth="29040" windowHeight="15840" activeTab="1" xr2:uid="{A761F812-120F-4610-B38E-C8B3787AE750}"/>
  </bookViews>
  <sheets>
    <sheet name="2. Formatting Basics &amp; Tables" sheetId="1" r:id="rId1"/>
    <sheet name="3. Formulas &amp; Functions - 1" sheetId="4" r:id="rId2"/>
    <sheet name="3. Formulas &amp; Functions - 2" sheetId="5" r:id="rId3"/>
    <sheet name="4. Presenting Data" sheetId="6" r:id="rId4"/>
  </sheets>
  <definedNames>
    <definedName name="_xlnm._FilterDatabase" localSheetId="1" hidden="1">'3. Formulas &amp; Functions - 1'!$A$1:$M$1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6" l="1"/>
  <c r="K19" i="6"/>
  <c r="I19" i="6"/>
  <c r="F19" i="6"/>
  <c r="J19" i="6" s="1"/>
  <c r="L18" i="6"/>
  <c r="K18" i="6"/>
  <c r="I18" i="6"/>
  <c r="F18" i="6"/>
  <c r="J18" i="6" s="1"/>
  <c r="L17" i="6"/>
  <c r="K17" i="6"/>
  <c r="J17" i="6"/>
  <c r="I17" i="6"/>
  <c r="F17" i="6"/>
  <c r="L16" i="6"/>
  <c r="K16" i="6"/>
  <c r="I16" i="6"/>
  <c r="F16" i="6"/>
  <c r="J16" i="6" s="1"/>
  <c r="L15" i="6"/>
  <c r="K15" i="6"/>
  <c r="J15" i="6"/>
  <c r="I15" i="6"/>
  <c r="F15" i="6"/>
  <c r="L14" i="6"/>
  <c r="K14" i="6"/>
  <c r="I14" i="6"/>
  <c r="F14" i="6"/>
  <c r="J14" i="6" s="1"/>
  <c r="L13" i="6"/>
  <c r="K13" i="6"/>
  <c r="J13" i="6"/>
  <c r="I13" i="6"/>
  <c r="F13" i="6"/>
  <c r="L12" i="6"/>
  <c r="K12" i="6"/>
  <c r="I12" i="6"/>
  <c r="F12" i="6"/>
  <c r="J12" i="6" s="1"/>
  <c r="L11" i="6"/>
  <c r="K11" i="6"/>
  <c r="J11" i="6"/>
  <c r="I11" i="6"/>
  <c r="F11" i="6"/>
  <c r="L10" i="6"/>
  <c r="K10" i="6"/>
  <c r="I10" i="6"/>
  <c r="F10" i="6"/>
  <c r="J10" i="6" s="1"/>
  <c r="L9" i="6"/>
  <c r="K9" i="6"/>
  <c r="J9" i="6"/>
  <c r="I9" i="6"/>
  <c r="F9" i="6"/>
  <c r="L8" i="6"/>
  <c r="K8" i="6"/>
  <c r="I8" i="6"/>
  <c r="F8" i="6"/>
  <c r="J8" i="6" s="1"/>
  <c r="L7" i="6"/>
  <c r="K7" i="6"/>
  <c r="J7" i="6"/>
  <c r="I7" i="6"/>
  <c r="F7" i="6"/>
  <c r="L6" i="6"/>
  <c r="K6" i="6"/>
  <c r="I6" i="6"/>
  <c r="F6" i="6"/>
  <c r="J6" i="6" s="1"/>
  <c r="L5" i="6"/>
  <c r="K5" i="6"/>
  <c r="J5" i="6"/>
  <c r="I5" i="6"/>
  <c r="F5" i="6"/>
  <c r="L4" i="6"/>
  <c r="K4" i="6"/>
  <c r="I4" i="6"/>
  <c r="F4" i="6"/>
  <c r="J4" i="6" s="1"/>
  <c r="L3" i="6"/>
  <c r="K3" i="6"/>
  <c r="J3" i="6"/>
  <c r="I3" i="6"/>
  <c r="F3" i="6"/>
  <c r="L2" i="6"/>
  <c r="K2" i="6"/>
  <c r="I2" i="6"/>
  <c r="F2" i="6"/>
  <c r="J2" i="6" s="1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" i="5"/>
  <c r="K3" i="5"/>
  <c r="K4" i="5"/>
  <c r="K5" i="5"/>
  <c r="K6" i="5"/>
  <c r="K7" i="5"/>
  <c r="K8" i="5"/>
  <c r="K9" i="5"/>
  <c r="K10" i="5"/>
  <c r="K11" i="5"/>
  <c r="K12" i="5"/>
  <c r="K13" i="5"/>
  <c r="K14" i="5"/>
  <c r="K15" i="5"/>
  <c r="K16" i="5"/>
  <c r="K17" i="5"/>
  <c r="K18" i="5"/>
  <c r="K19" i="5"/>
  <c r="K2" i="5"/>
  <c r="E20" i="5"/>
  <c r="G20" i="5"/>
  <c r="H20" i="5"/>
  <c r="D20" i="5"/>
  <c r="I3" i="5"/>
  <c r="M3" i="5" s="1"/>
  <c r="I4" i="5"/>
  <c r="M4" i="5" s="1"/>
  <c r="I5" i="5"/>
  <c r="M5" i="5" s="1"/>
  <c r="I6" i="5"/>
  <c r="M6" i="5" s="1"/>
  <c r="I7" i="5"/>
  <c r="M7" i="5" s="1"/>
  <c r="I8" i="5"/>
  <c r="M8" i="5" s="1"/>
  <c r="I9" i="5"/>
  <c r="M9" i="5" s="1"/>
  <c r="I10" i="5"/>
  <c r="M10" i="5" s="1"/>
  <c r="I11" i="5"/>
  <c r="M11" i="5" s="1"/>
  <c r="I12" i="5"/>
  <c r="I13" i="5"/>
  <c r="M13" i="5" s="1"/>
  <c r="I14" i="5"/>
  <c r="M14" i="5" s="1"/>
  <c r="I15" i="5"/>
  <c r="M15" i="5" s="1"/>
  <c r="I16" i="5"/>
  <c r="M16" i="5" s="1"/>
  <c r="I17" i="5"/>
  <c r="M17" i="5" s="1"/>
  <c r="I18" i="5"/>
  <c r="M18" i="5" s="1"/>
  <c r="I19" i="5"/>
  <c r="M19" i="5" s="1"/>
  <c r="I2" i="5"/>
  <c r="M2" i="5" s="1"/>
  <c r="F3" i="5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19" i="5"/>
  <c r="F2" i="5"/>
  <c r="J3" i="1"/>
  <c r="J4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" i="1"/>
  <c r="J16" i="5" l="1"/>
  <c r="J8" i="5"/>
  <c r="J15" i="5"/>
  <c r="J7" i="5"/>
  <c r="J4" i="5"/>
  <c r="J19" i="5"/>
  <c r="J11" i="5"/>
  <c r="J3" i="5"/>
  <c r="J12" i="5"/>
  <c r="J14" i="5"/>
  <c r="J6" i="5"/>
  <c r="M12" i="5"/>
  <c r="J2" i="5"/>
  <c r="J17" i="5"/>
  <c r="J13" i="5"/>
  <c r="J5" i="5"/>
  <c r="F20" i="5"/>
  <c r="I20" i="5"/>
  <c r="J18" i="5"/>
  <c r="J10" i="5"/>
  <c r="J9" i="5"/>
  <c r="J20" i="5" l="1"/>
</calcChain>
</file>

<file path=xl/sharedStrings.xml><?xml version="1.0" encoding="utf-8"?>
<sst xmlns="http://schemas.openxmlformats.org/spreadsheetml/2006/main" count="295" uniqueCount="68">
  <si>
    <t>Region</t>
  </si>
  <si>
    <t>District</t>
  </si>
  <si>
    <t>sub-District</t>
  </si>
  <si>
    <t>SAC population targeted</t>
  </si>
  <si>
    <t>Adult population targeted</t>
  </si>
  <si>
    <t>SAC population treated</t>
  </si>
  <si>
    <t>Total population treated</t>
  </si>
  <si>
    <t>Reported Coverage - SAC</t>
  </si>
  <si>
    <t>Reported Coverage - Adults</t>
  </si>
  <si>
    <t>Cost per treatment</t>
  </si>
  <si>
    <t>Region 1</t>
  </si>
  <si>
    <t>District 1</t>
  </si>
  <si>
    <t>sub-District 1</t>
  </si>
  <si>
    <t>District 2</t>
  </si>
  <si>
    <t>sub-District 2</t>
  </si>
  <si>
    <t>District 3</t>
  </si>
  <si>
    <t>sub-District 3</t>
  </si>
  <si>
    <t>District 4</t>
  </si>
  <si>
    <t>sub-District 4</t>
  </si>
  <si>
    <t>District Council 1</t>
  </si>
  <si>
    <t>Commune 1</t>
  </si>
  <si>
    <t>Region 2</t>
  </si>
  <si>
    <t>District Council 2</t>
  </si>
  <si>
    <t>Commune 2</t>
  </si>
  <si>
    <t>District Council 3</t>
  </si>
  <si>
    <t>Commune 3</t>
  </si>
  <si>
    <t>District Council 4</t>
  </si>
  <si>
    <t>Commune 4</t>
  </si>
  <si>
    <t>District Council 5</t>
  </si>
  <si>
    <t>Commune 5</t>
  </si>
  <si>
    <t>District Council 6</t>
  </si>
  <si>
    <t>Commune 6</t>
  </si>
  <si>
    <t>District Council 7</t>
  </si>
  <si>
    <t>Commune 7</t>
  </si>
  <si>
    <t>Region 3</t>
  </si>
  <si>
    <t>Health Centre 1</t>
  </si>
  <si>
    <t>Kebele 1</t>
  </si>
  <si>
    <t>Health Centre 2</t>
  </si>
  <si>
    <t>Kebele 2</t>
  </si>
  <si>
    <t>Health Centre 3</t>
  </si>
  <si>
    <t>Kebele 3</t>
  </si>
  <si>
    <t>Health Centre 4</t>
  </si>
  <si>
    <t>Kebele 4</t>
  </si>
  <si>
    <t>Health Centre 5</t>
  </si>
  <si>
    <t>Kebele 5</t>
  </si>
  <si>
    <t>Health Centre 6</t>
  </si>
  <si>
    <t>Kebele 6</t>
  </si>
  <si>
    <t>Health Centre 7</t>
  </si>
  <si>
    <t>Kebele 7</t>
  </si>
  <si>
    <t>Total population targeted</t>
  </si>
  <si>
    <t>Adult population treated</t>
  </si>
  <si>
    <t>Total population not treated</t>
  </si>
  <si>
    <t>Total Cost</t>
  </si>
  <si>
    <t>Number of people per household</t>
  </si>
  <si>
    <t>TOTAL</t>
  </si>
  <si>
    <t>Average SAC population targeted</t>
  </si>
  <si>
    <t>Number of Households for Total population targeted</t>
  </si>
  <si>
    <t>Min Adult Population treated</t>
  </si>
  <si>
    <t>Number of sub-districts where the SAC population were treated</t>
  </si>
  <si>
    <t>Max Total Cost</t>
  </si>
  <si>
    <t>Total number of sub-Districts with names available</t>
  </si>
  <si>
    <t>Summary</t>
  </si>
  <si>
    <t>Total Treatments</t>
  </si>
  <si>
    <t>Total</t>
  </si>
  <si>
    <t>Total treatments</t>
  </si>
  <si>
    <t>Match/Not Match</t>
  </si>
  <si>
    <t>Number of sub-Districts in Region</t>
  </si>
  <si>
    <t>Number of sub-Districts in Zone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</si>
</sst>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.0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Algerian"/>
      <family val="5"/>
    </font>
    <font>
      <sz val="11"/>
      <color theme="1"/>
      <name val="Bauhaus 93"/>
      <family val="5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9" fontId="0" fillId="0" borderId="0" xfId="1" applyFont="1" applyAlignment="1">
      <alignment horizontal="center"/>
    </xf>
    <xf numFmtId="9" fontId="5" fillId="0" borderId="0" xfId="1" applyFont="1" applyAlignment="1">
      <alignment horizontal="center"/>
    </xf>
    <xf numFmtId="2" fontId="0" fillId="0" borderId="0" xfId="0" applyNumberFormat="1"/>
    <xf numFmtId="2" fontId="5" fillId="0" borderId="0" xfId="0" applyNumberFormat="1" applyFont="1"/>
    <xf numFmtId="2" fontId="0" fillId="0" borderId="0" xfId="1" applyNumberFormat="1" applyFont="1"/>
    <xf numFmtId="2" fontId="5" fillId="0" borderId="0" xfId="1" applyNumberFormat="1" applyFont="1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0" fontId="0" fillId="0" borderId="1" xfId="0" applyBorder="1" applyAlignment="1">
      <alignment wrapText="1"/>
    </xf>
    <xf numFmtId="164" fontId="2" fillId="0" borderId="1" xfId="0" applyNumberFormat="1" applyFont="1" applyBorder="1"/>
    <xf numFmtId="3" fontId="0" fillId="0" borderId="1" xfId="0" applyNumberFormat="1" applyBorder="1" applyAlignment="1">
      <alignment horizontal="right" wrapText="1"/>
    </xf>
    <xf numFmtId="9" fontId="0" fillId="0" borderId="1" xfId="1" applyFont="1" applyBorder="1" applyAlignment="1">
      <alignment horizontal="right" wrapText="1"/>
    </xf>
    <xf numFmtId="0" fontId="2" fillId="3" borderId="1" xfId="0" applyFont="1" applyFill="1" applyBorder="1" applyAlignment="1">
      <alignment horizontal="right" wrapText="1"/>
    </xf>
    <xf numFmtId="0" fontId="2" fillId="3" borderId="1" xfId="0" applyFont="1" applyFill="1" applyBorder="1" applyAlignment="1">
      <alignment horizontal="right"/>
    </xf>
    <xf numFmtId="3" fontId="0" fillId="0" borderId="1" xfId="0" applyNumberFormat="1" applyBorder="1"/>
    <xf numFmtId="164" fontId="0" fillId="0" borderId="1" xfId="0" applyNumberFormat="1" applyBorder="1" applyAlignment="1">
      <alignment wrapText="1"/>
    </xf>
    <xf numFmtId="9" fontId="0" fillId="0" borderId="1" xfId="1" applyFont="1" applyBorder="1" applyAlignment="1">
      <alignment wrapText="1"/>
    </xf>
    <xf numFmtId="0" fontId="2" fillId="3" borderId="0" xfId="0" applyFont="1" applyFill="1" applyAlignment="1">
      <alignment horizontal="right"/>
    </xf>
    <xf numFmtId="4" fontId="2" fillId="0" borderId="1" xfId="0" applyNumberFormat="1" applyFont="1" applyBorder="1"/>
    <xf numFmtId="3" fontId="2" fillId="3" borderId="1" xfId="0" applyNumberFormat="1" applyFont="1" applyFill="1" applyBorder="1" applyAlignment="1">
      <alignment horizontal="right"/>
    </xf>
    <xf numFmtId="0" fontId="0" fillId="4" borderId="1" xfId="0" applyFill="1" applyBorder="1"/>
    <xf numFmtId="0" fontId="0" fillId="0" borderId="1" xfId="0" applyBorder="1" applyAlignment="1">
      <alignment vertical="center"/>
    </xf>
    <xf numFmtId="3" fontId="0" fillId="0" borderId="1" xfId="0" applyNumberFormat="1" applyBorder="1" applyAlignment="1">
      <alignment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right"/>
    </xf>
    <xf numFmtId="9" fontId="0" fillId="0" borderId="1" xfId="1" applyFont="1" applyBorder="1" applyAlignment="1">
      <alignment horizontal="right"/>
    </xf>
    <xf numFmtId="9" fontId="0" fillId="0" borderId="1" xfId="1" applyFont="1" applyBorder="1" applyAlignment="1"/>
    <xf numFmtId="0" fontId="2" fillId="2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namedSheetViews/namedSheetView1.xml><?xml version="1.0" encoding="utf-8"?>
<namedSheetViews xmlns="http://schemas.microsoft.com/office/spreadsheetml/2019/namedsheetviews" xmlns:x="http://schemas.openxmlformats.org/spreadsheetml/2006/main" xmlns:mc="http://schemas.openxmlformats.org/markup-compatibility/2006" xmlns:x14="http://schemas.microsoft.com/office/spreadsheetml/2009/9/main" mc:Ignorable="x14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microsoft.com/office/2019/04/relationships/namedSheetView" Target="../namedSheetViews/namedSheetView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FD4DF-C108-4E92-829F-26692EC44D60}">
  <dimension ref="A1:J19"/>
  <sheetViews>
    <sheetView workbookViewId="0">
      <selection activeCell="F28" sqref="F28"/>
    </sheetView>
  </sheetViews>
  <sheetFormatPr defaultRowHeight="15" x14ac:dyDescent="0.25"/>
  <cols>
    <col min="2" max="2" width="10.5703125" customWidth="1"/>
    <col min="3" max="3" width="12.140625" customWidth="1"/>
    <col min="4" max="4" width="6.140625" customWidth="1"/>
    <col min="5" max="5" width="16.140625" customWidth="1"/>
    <col min="6" max="6" width="21.28515625" bestFit="1" customWidth="1"/>
    <col min="7" max="7" width="8.5703125" customWidth="1"/>
    <col min="8" max="8" width="22.7109375" bestFit="1" customWidth="1"/>
    <col min="9" max="9" width="16.85546875" customWidth="1"/>
  </cols>
  <sheetData>
    <row r="1" spans="1:10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ht="15.75" x14ac:dyDescent="0.25">
      <c r="A2" s="1" t="s">
        <v>10</v>
      </c>
      <c r="B2" t="s">
        <v>11</v>
      </c>
      <c r="C2" t="s">
        <v>12</v>
      </c>
      <c r="D2">
        <v>8368</v>
      </c>
      <c r="E2" s="3">
        <v>9367</v>
      </c>
      <c r="F2" s="7">
        <v>2088</v>
      </c>
      <c r="G2">
        <v>5108</v>
      </c>
      <c r="H2" s="5">
        <v>0.24952198852772467</v>
      </c>
      <c r="I2" s="9">
        <v>0.54531867193338313</v>
      </c>
      <c r="J2">
        <f>G2*20</f>
        <v>102160</v>
      </c>
    </row>
    <row r="3" spans="1:10" ht="15.75" x14ac:dyDescent="0.25">
      <c r="A3" s="1" t="s">
        <v>10</v>
      </c>
      <c r="B3" t="s">
        <v>13</v>
      </c>
      <c r="C3" t="s">
        <v>14</v>
      </c>
      <c r="D3">
        <v>5109</v>
      </c>
      <c r="E3" s="3">
        <v>5337</v>
      </c>
      <c r="F3" s="7">
        <v>3426</v>
      </c>
      <c r="G3">
        <v>4462</v>
      </c>
      <c r="H3" s="5">
        <v>0.67058132706987672</v>
      </c>
      <c r="I3" s="9">
        <v>0.83605021547685965</v>
      </c>
      <c r="J3">
        <f t="shared" ref="J3:J19" si="0">G3*20</f>
        <v>89240</v>
      </c>
    </row>
    <row r="4" spans="1:10" ht="17.25" x14ac:dyDescent="0.3">
      <c r="A4" s="1" t="s">
        <v>10</v>
      </c>
      <c r="B4" t="s">
        <v>15</v>
      </c>
      <c r="C4" t="s">
        <v>16</v>
      </c>
      <c r="D4" s="2">
        <v>8478</v>
      </c>
      <c r="E4" s="4">
        <v>9402</v>
      </c>
      <c r="F4" s="8">
        <v>2820</v>
      </c>
      <c r="G4" s="2">
        <v>7718</v>
      </c>
      <c r="H4" s="6">
        <v>0.33262561924982309</v>
      </c>
      <c r="I4" s="10">
        <v>0.82088917251648585</v>
      </c>
      <c r="J4">
        <f t="shared" si="0"/>
        <v>154360</v>
      </c>
    </row>
    <row r="5" spans="1:10" ht="15.75" x14ac:dyDescent="0.25">
      <c r="A5" s="1" t="s">
        <v>10</v>
      </c>
      <c r="B5" t="s">
        <v>17</v>
      </c>
      <c r="C5" t="s">
        <v>18</v>
      </c>
      <c r="D5">
        <v>4627</v>
      </c>
      <c r="E5" s="3">
        <v>7223</v>
      </c>
      <c r="F5" s="7">
        <v>673</v>
      </c>
      <c r="G5">
        <v>1136</v>
      </c>
      <c r="H5" s="5">
        <v>0.14545061594985953</v>
      </c>
      <c r="I5" s="9">
        <v>0.1572753703447321</v>
      </c>
      <c r="J5">
        <f t="shared" si="0"/>
        <v>22720</v>
      </c>
    </row>
    <row r="6" spans="1:10" ht="9.6" customHeight="1" x14ac:dyDescent="0.25">
      <c r="A6" s="1" t="s">
        <v>10</v>
      </c>
      <c r="B6" t="s">
        <v>19</v>
      </c>
      <c r="C6" t="s">
        <v>20</v>
      </c>
      <c r="D6">
        <v>2999</v>
      </c>
      <c r="E6" s="3">
        <v>4407</v>
      </c>
      <c r="F6" s="7">
        <v>597</v>
      </c>
      <c r="G6">
        <v>4170</v>
      </c>
      <c r="H6" s="5">
        <v>0.19906635545181728</v>
      </c>
      <c r="I6" s="9">
        <v>0.94622191967324709</v>
      </c>
      <c r="J6">
        <f t="shared" si="0"/>
        <v>83400</v>
      </c>
    </row>
    <row r="7" spans="1:10" ht="15.75" x14ac:dyDescent="0.25">
      <c r="A7" s="1" t="s">
        <v>21</v>
      </c>
      <c r="B7" t="s">
        <v>22</v>
      </c>
      <c r="C7" t="s">
        <v>23</v>
      </c>
      <c r="D7">
        <v>2755</v>
      </c>
      <c r="E7" s="3">
        <v>5140</v>
      </c>
      <c r="F7" s="7">
        <v>1458</v>
      </c>
      <c r="G7">
        <v>2674</v>
      </c>
      <c r="H7" s="5">
        <v>0.52921960072595287</v>
      </c>
      <c r="I7" s="9">
        <v>0.52023346303501949</v>
      </c>
      <c r="J7">
        <f t="shared" si="0"/>
        <v>53480</v>
      </c>
    </row>
    <row r="8" spans="1:10" ht="15.75" x14ac:dyDescent="0.25">
      <c r="A8" s="1" t="s">
        <v>21</v>
      </c>
      <c r="B8" t="s">
        <v>24</v>
      </c>
      <c r="C8" t="s">
        <v>25</v>
      </c>
      <c r="D8">
        <v>1249</v>
      </c>
      <c r="E8" s="3">
        <v>2799</v>
      </c>
      <c r="F8" s="7">
        <v>878</v>
      </c>
      <c r="G8">
        <v>1017</v>
      </c>
      <c r="H8" s="5">
        <v>0.70296236989591676</v>
      </c>
      <c r="I8" s="9">
        <v>0.36334405144694532</v>
      </c>
      <c r="J8">
        <f t="shared" si="0"/>
        <v>20340</v>
      </c>
    </row>
    <row r="9" spans="1:10" ht="10.15" customHeight="1" x14ac:dyDescent="0.25">
      <c r="A9" s="1" t="s">
        <v>21</v>
      </c>
      <c r="B9" t="s">
        <v>26</v>
      </c>
      <c r="C9" t="s">
        <v>27</v>
      </c>
      <c r="D9">
        <v>5204</v>
      </c>
      <c r="E9" s="3">
        <v>6276</v>
      </c>
      <c r="F9" s="7">
        <v>4092</v>
      </c>
      <c r="G9">
        <v>5929</v>
      </c>
      <c r="H9" s="5">
        <v>0.78631821675634128</v>
      </c>
      <c r="I9" s="9">
        <v>0.94471000637348634</v>
      </c>
      <c r="J9">
        <f t="shared" si="0"/>
        <v>118580</v>
      </c>
    </row>
    <row r="10" spans="1:10" ht="15.75" x14ac:dyDescent="0.25">
      <c r="A10" s="1" t="s">
        <v>21</v>
      </c>
      <c r="B10" t="s">
        <v>28</v>
      </c>
      <c r="C10" t="s">
        <v>29</v>
      </c>
      <c r="D10">
        <v>2104</v>
      </c>
      <c r="E10" s="3">
        <v>4781</v>
      </c>
      <c r="F10" s="7">
        <v>1698</v>
      </c>
      <c r="G10">
        <v>1820</v>
      </c>
      <c r="H10" s="5">
        <v>0.80703422053231944</v>
      </c>
      <c r="I10" s="9">
        <v>0.38067349926793559</v>
      </c>
      <c r="J10">
        <f t="shared" si="0"/>
        <v>36400</v>
      </c>
    </row>
    <row r="11" spans="1:10" ht="17.25" x14ac:dyDescent="0.3">
      <c r="A11" s="1" t="s">
        <v>21</v>
      </c>
      <c r="B11" t="s">
        <v>30</v>
      </c>
      <c r="C11" t="s">
        <v>31</v>
      </c>
      <c r="D11" s="2">
        <v>871</v>
      </c>
      <c r="E11" s="4">
        <v>4545</v>
      </c>
      <c r="F11" s="8">
        <v>668</v>
      </c>
      <c r="G11" s="2">
        <v>1778</v>
      </c>
      <c r="H11" s="6">
        <v>0.76693455797933408</v>
      </c>
      <c r="I11" s="10">
        <v>0.39119911991199119</v>
      </c>
      <c r="J11">
        <f t="shared" si="0"/>
        <v>35560</v>
      </c>
    </row>
    <row r="12" spans="1:10" ht="15.75" x14ac:dyDescent="0.25">
      <c r="A12" s="1" t="s">
        <v>21</v>
      </c>
      <c r="B12" t="s">
        <v>32</v>
      </c>
      <c r="C12" t="s">
        <v>33</v>
      </c>
      <c r="D12">
        <v>2482</v>
      </c>
      <c r="E12" s="3">
        <v>3560</v>
      </c>
      <c r="F12" s="7">
        <v>684</v>
      </c>
      <c r="G12">
        <v>3531</v>
      </c>
      <c r="H12" s="5">
        <v>0.27558420628525382</v>
      </c>
      <c r="I12" s="9">
        <v>0.99185393258426968</v>
      </c>
      <c r="J12">
        <f t="shared" si="0"/>
        <v>70620</v>
      </c>
    </row>
    <row r="13" spans="1:10" ht="15.75" x14ac:dyDescent="0.25">
      <c r="A13" s="1" t="s">
        <v>34</v>
      </c>
      <c r="B13" t="s">
        <v>35</v>
      </c>
      <c r="C13" t="s">
        <v>36</v>
      </c>
      <c r="D13">
        <v>4236</v>
      </c>
      <c r="E13" s="3">
        <v>6673</v>
      </c>
      <c r="F13" s="7">
        <v>89</v>
      </c>
      <c r="G13">
        <v>5743</v>
      </c>
      <c r="H13" s="5">
        <v>2.1010387157695938E-2</v>
      </c>
      <c r="I13" s="9">
        <v>0.86063239922074031</v>
      </c>
      <c r="J13">
        <f t="shared" si="0"/>
        <v>114860</v>
      </c>
    </row>
    <row r="14" spans="1:10" ht="15.75" x14ac:dyDescent="0.25">
      <c r="A14" s="1" t="s">
        <v>34</v>
      </c>
      <c r="B14" t="s">
        <v>37</v>
      </c>
      <c r="C14" t="s">
        <v>38</v>
      </c>
      <c r="D14">
        <v>9382</v>
      </c>
      <c r="E14" s="3">
        <v>9388</v>
      </c>
      <c r="F14" s="7">
        <v>3529</v>
      </c>
      <c r="G14">
        <v>8296</v>
      </c>
      <c r="H14" s="5">
        <v>0.3761458111276913</v>
      </c>
      <c r="I14" s="9">
        <v>0.88368129527055816</v>
      </c>
      <c r="J14">
        <f t="shared" si="0"/>
        <v>165920</v>
      </c>
    </row>
    <row r="15" spans="1:10" ht="15.75" x14ac:dyDescent="0.25">
      <c r="A15" s="1" t="s">
        <v>34</v>
      </c>
      <c r="B15" t="s">
        <v>39</v>
      </c>
      <c r="C15" t="s">
        <v>40</v>
      </c>
      <c r="D15">
        <v>2992</v>
      </c>
      <c r="E15" s="3">
        <v>9749</v>
      </c>
      <c r="F15" s="7">
        <v>2473</v>
      </c>
      <c r="G15">
        <v>4327</v>
      </c>
      <c r="H15" s="5">
        <v>0.82653743315508021</v>
      </c>
      <c r="I15" s="9">
        <v>0.44384039388655244</v>
      </c>
      <c r="J15">
        <f t="shared" si="0"/>
        <v>86540</v>
      </c>
    </row>
    <row r="16" spans="1:10" ht="15.75" x14ac:dyDescent="0.25">
      <c r="A16" s="1" t="s">
        <v>34</v>
      </c>
      <c r="B16" t="s">
        <v>41</v>
      </c>
      <c r="C16" t="s">
        <v>42</v>
      </c>
      <c r="D16">
        <v>4981</v>
      </c>
      <c r="E16" s="3">
        <v>5907</v>
      </c>
      <c r="F16" s="7">
        <v>4562</v>
      </c>
      <c r="G16">
        <v>5180</v>
      </c>
      <c r="H16" s="5">
        <v>0.91588034531218632</v>
      </c>
      <c r="I16" s="9">
        <v>0.87692568139495519</v>
      </c>
      <c r="J16">
        <f t="shared" si="0"/>
        <v>103600</v>
      </c>
    </row>
    <row r="17" spans="1:10" ht="15.75" x14ac:dyDescent="0.25">
      <c r="A17" s="1" t="s">
        <v>34</v>
      </c>
      <c r="B17" t="s">
        <v>43</v>
      </c>
      <c r="C17" t="s">
        <v>44</v>
      </c>
      <c r="D17">
        <v>2950</v>
      </c>
      <c r="E17" s="3">
        <v>7018</v>
      </c>
      <c r="F17" s="7">
        <v>1024</v>
      </c>
      <c r="G17">
        <v>2657</v>
      </c>
      <c r="H17" s="5">
        <v>0.34711864406779663</v>
      </c>
      <c r="I17" s="9">
        <v>0.37859789113707609</v>
      </c>
      <c r="J17">
        <f t="shared" si="0"/>
        <v>53140</v>
      </c>
    </row>
    <row r="18" spans="1:10" ht="15.75" x14ac:dyDescent="0.25">
      <c r="A18" s="1" t="s">
        <v>34</v>
      </c>
      <c r="B18" t="s">
        <v>45</v>
      </c>
      <c r="C18" t="s">
        <v>46</v>
      </c>
      <c r="D18">
        <v>3549</v>
      </c>
      <c r="E18" s="3">
        <v>5765</v>
      </c>
      <c r="F18" s="7">
        <v>1020</v>
      </c>
      <c r="G18">
        <v>2658</v>
      </c>
      <c r="H18" s="5">
        <v>0.28740490278951819</v>
      </c>
      <c r="I18" s="9">
        <v>0.46105810928013879</v>
      </c>
      <c r="J18">
        <f t="shared" si="0"/>
        <v>53160</v>
      </c>
    </row>
    <row r="19" spans="1:10" ht="17.25" x14ac:dyDescent="0.3">
      <c r="A19" s="1" t="s">
        <v>34</v>
      </c>
      <c r="B19" t="s">
        <v>47</v>
      </c>
      <c r="C19" t="s">
        <v>48</v>
      </c>
      <c r="D19" s="2">
        <v>1538</v>
      </c>
      <c r="E19" s="4">
        <v>8497</v>
      </c>
      <c r="F19" s="8">
        <v>1077</v>
      </c>
      <c r="G19" s="2">
        <v>6136</v>
      </c>
      <c r="H19" s="6">
        <v>0.70026007802340706</v>
      </c>
      <c r="I19" s="10">
        <v>0.72213722490290688</v>
      </c>
      <c r="J19">
        <f t="shared" si="0"/>
        <v>122720</v>
      </c>
    </row>
  </sheetData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BC9119-E8A6-4105-84F2-B928E20067C0}">
  <dimension ref="A1:R25"/>
  <sheetViews>
    <sheetView tabSelected="1" workbookViewId="0">
      <selection activeCell="P3" sqref="P3"/>
    </sheetView>
  </sheetViews>
  <sheetFormatPr defaultRowHeight="15" x14ac:dyDescent="0.25"/>
  <cols>
    <col min="1" max="1" width="10.28515625" bestFit="1" customWidth="1"/>
    <col min="2" max="2" width="15.42578125" bestFit="1" customWidth="1"/>
    <col min="3" max="3" width="12.28515625" bestFit="1" customWidth="1"/>
    <col min="4" max="4" width="12.85546875" customWidth="1"/>
    <col min="5" max="5" width="12" customWidth="1"/>
    <col min="6" max="6" width="12.28515625" customWidth="1"/>
    <col min="7" max="7" width="11.7109375" customWidth="1"/>
    <col min="8" max="10" width="12.42578125" customWidth="1"/>
    <col min="11" max="11" width="13.42578125" customWidth="1"/>
    <col min="12" max="12" width="12.28515625" customWidth="1"/>
    <col min="13" max="13" width="11.7109375" customWidth="1"/>
    <col min="16" max="16" width="15.28515625" customWidth="1"/>
    <col min="18" max="18" width="14.7109375" customWidth="1"/>
  </cols>
  <sheetData>
    <row r="1" spans="1:18" ht="4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49</v>
      </c>
      <c r="G1" s="12" t="s">
        <v>5</v>
      </c>
      <c r="H1" s="12" t="s">
        <v>50</v>
      </c>
      <c r="I1" s="12" t="s">
        <v>6</v>
      </c>
      <c r="J1" s="12" t="s">
        <v>51</v>
      </c>
      <c r="K1" s="12" t="s">
        <v>7</v>
      </c>
      <c r="L1" s="12" t="s">
        <v>8</v>
      </c>
      <c r="M1" s="12" t="s">
        <v>52</v>
      </c>
      <c r="P1" s="12" t="s">
        <v>9</v>
      </c>
      <c r="R1" s="12" t="s">
        <v>53</v>
      </c>
    </row>
    <row r="2" spans="1:18" ht="30" x14ac:dyDescent="0.25">
      <c r="A2" s="14" t="s">
        <v>10</v>
      </c>
      <c r="B2" s="14" t="s">
        <v>11</v>
      </c>
      <c r="C2" s="14" t="s">
        <v>12</v>
      </c>
      <c r="D2" s="16">
        <v>8368</v>
      </c>
      <c r="E2" s="16">
        <v>9367</v>
      </c>
      <c r="F2" s="16"/>
      <c r="G2" s="16">
        <v>2088</v>
      </c>
      <c r="H2" s="16">
        <v>6536</v>
      </c>
      <c r="I2" s="16">
        <v>8624</v>
      </c>
      <c r="J2" s="16"/>
      <c r="K2" s="17">
        <v>0.24952198852772467</v>
      </c>
      <c r="L2" s="22"/>
      <c r="M2" s="21"/>
      <c r="P2" s="15">
        <v>0.54</v>
      </c>
      <c r="R2" s="24">
        <v>3.67</v>
      </c>
    </row>
    <row r="3" spans="1:18" ht="30" x14ac:dyDescent="0.25">
      <c r="A3" s="14" t="s">
        <v>10</v>
      </c>
      <c r="B3" s="14" t="s">
        <v>13</v>
      </c>
      <c r="C3" s="14" t="s">
        <v>14</v>
      </c>
      <c r="D3" s="16">
        <v>5109</v>
      </c>
      <c r="E3" s="16">
        <v>5337</v>
      </c>
      <c r="F3" s="16"/>
      <c r="G3" s="16">
        <v>3426</v>
      </c>
      <c r="H3" s="16">
        <v>2797</v>
      </c>
      <c r="I3" s="16">
        <v>6223</v>
      </c>
      <c r="J3" s="16"/>
      <c r="K3" s="17">
        <v>0.67058132706987672</v>
      </c>
      <c r="L3" s="22"/>
      <c r="M3" s="21"/>
    </row>
    <row r="4" spans="1:18" ht="30" x14ac:dyDescent="0.25">
      <c r="A4" s="14" t="s">
        <v>10</v>
      </c>
      <c r="B4" s="14" t="s">
        <v>15</v>
      </c>
      <c r="C4" s="14" t="s">
        <v>16</v>
      </c>
      <c r="D4" s="16">
        <v>8478</v>
      </c>
      <c r="E4" s="16">
        <v>9402</v>
      </c>
      <c r="F4" s="16"/>
      <c r="G4" s="16">
        <v>2820</v>
      </c>
      <c r="H4" s="16">
        <v>8741</v>
      </c>
      <c r="I4" s="16">
        <v>11561</v>
      </c>
      <c r="J4" s="16"/>
      <c r="K4" s="17">
        <v>0.33262561924982309</v>
      </c>
      <c r="L4" s="22"/>
      <c r="M4" s="21"/>
    </row>
    <row r="5" spans="1:18" ht="30" x14ac:dyDescent="0.25">
      <c r="A5" s="14" t="s">
        <v>10</v>
      </c>
      <c r="B5" s="14" t="s">
        <v>17</v>
      </c>
      <c r="C5" s="14" t="s">
        <v>18</v>
      </c>
      <c r="D5" s="16">
        <v>4627</v>
      </c>
      <c r="E5" s="16">
        <v>7223</v>
      </c>
      <c r="F5" s="16"/>
      <c r="G5" s="16">
        <v>673</v>
      </c>
      <c r="H5" s="16">
        <v>5177</v>
      </c>
      <c r="I5" s="16">
        <v>5850</v>
      </c>
      <c r="J5" s="16"/>
      <c r="K5" s="17">
        <v>0.14545061594985953</v>
      </c>
      <c r="L5" s="22"/>
      <c r="M5" s="21"/>
    </row>
    <row r="6" spans="1:18" ht="30" x14ac:dyDescent="0.25">
      <c r="A6" s="14" t="s">
        <v>10</v>
      </c>
      <c r="B6" s="14" t="s">
        <v>19</v>
      </c>
      <c r="C6" s="14" t="s">
        <v>20</v>
      </c>
      <c r="D6" s="16">
        <v>2999</v>
      </c>
      <c r="E6" s="16">
        <v>4407</v>
      </c>
      <c r="F6" s="16"/>
      <c r="G6" s="16">
        <v>597</v>
      </c>
      <c r="H6" s="16">
        <v>3275</v>
      </c>
      <c r="I6" s="16">
        <v>3872</v>
      </c>
      <c r="J6" s="16"/>
      <c r="K6" s="17">
        <v>0.19906635545181728</v>
      </c>
      <c r="L6" s="22"/>
      <c r="M6" s="21"/>
    </row>
    <row r="7" spans="1:18" ht="30" x14ac:dyDescent="0.25">
      <c r="A7" s="14" t="s">
        <v>21</v>
      </c>
      <c r="B7" s="14" t="s">
        <v>22</v>
      </c>
      <c r="C7" s="14" t="s">
        <v>23</v>
      </c>
      <c r="D7" s="16">
        <v>2755</v>
      </c>
      <c r="E7" s="16">
        <v>5140</v>
      </c>
      <c r="F7" s="16"/>
      <c r="G7" s="16">
        <v>1458</v>
      </c>
      <c r="H7" s="16">
        <v>4112</v>
      </c>
      <c r="I7" s="16">
        <v>5570</v>
      </c>
      <c r="J7" s="16"/>
      <c r="K7" s="17">
        <v>0.52921960072595287</v>
      </c>
      <c r="L7" s="22"/>
      <c r="M7" s="21"/>
    </row>
    <row r="8" spans="1:18" ht="30" x14ac:dyDescent="0.25">
      <c r="A8" s="14" t="s">
        <v>21</v>
      </c>
      <c r="B8" s="14" t="s">
        <v>24</v>
      </c>
      <c r="C8" s="14" t="s">
        <v>25</v>
      </c>
      <c r="D8" s="16">
        <v>1249</v>
      </c>
      <c r="E8" s="16">
        <v>2799</v>
      </c>
      <c r="F8" s="16"/>
      <c r="G8" s="16">
        <v>878</v>
      </c>
      <c r="H8" s="16">
        <v>2351</v>
      </c>
      <c r="I8" s="16">
        <v>3229</v>
      </c>
      <c r="J8" s="16"/>
      <c r="K8" s="17">
        <v>0.70296236989591676</v>
      </c>
      <c r="L8" s="22"/>
      <c r="M8" s="21"/>
    </row>
    <row r="9" spans="1:18" ht="30" x14ac:dyDescent="0.25">
      <c r="A9" s="14" t="s">
        <v>21</v>
      </c>
      <c r="B9" s="14" t="s">
        <v>26</v>
      </c>
      <c r="C9" s="14" t="s">
        <v>27</v>
      </c>
      <c r="D9" s="16">
        <v>5204</v>
      </c>
      <c r="E9" s="16">
        <v>6276</v>
      </c>
      <c r="F9" s="16"/>
      <c r="G9" s="16">
        <v>4092</v>
      </c>
      <c r="H9" s="16">
        <v>3256</v>
      </c>
      <c r="I9" s="16">
        <v>7348</v>
      </c>
      <c r="J9" s="16"/>
      <c r="K9" s="17">
        <v>0.78631821675634128</v>
      </c>
      <c r="L9" s="22"/>
      <c r="M9" s="21"/>
    </row>
    <row r="10" spans="1:18" ht="30" x14ac:dyDescent="0.25">
      <c r="A10" s="14" t="s">
        <v>21</v>
      </c>
      <c r="B10" s="14" t="s">
        <v>28</v>
      </c>
      <c r="C10" s="14"/>
      <c r="D10" s="16">
        <v>2104</v>
      </c>
      <c r="E10" s="16">
        <v>4781</v>
      </c>
      <c r="F10" s="16"/>
      <c r="G10" s="16">
        <v>1698</v>
      </c>
      <c r="H10" s="16">
        <v>2624</v>
      </c>
      <c r="I10" s="16">
        <v>4322</v>
      </c>
      <c r="J10" s="16"/>
      <c r="K10" s="17">
        <v>0.80703422053231944</v>
      </c>
      <c r="L10" s="22"/>
      <c r="M10" s="21"/>
    </row>
    <row r="11" spans="1:18" ht="30" x14ac:dyDescent="0.25">
      <c r="A11" s="14" t="s">
        <v>21</v>
      </c>
      <c r="B11" s="14" t="s">
        <v>30</v>
      </c>
      <c r="C11" s="14"/>
      <c r="D11" s="16">
        <v>871</v>
      </c>
      <c r="E11" s="16">
        <v>4545</v>
      </c>
      <c r="F11" s="16"/>
      <c r="G11" s="16">
        <v>668</v>
      </c>
      <c r="H11" s="16">
        <v>2531</v>
      </c>
      <c r="I11" s="16">
        <v>3199</v>
      </c>
      <c r="J11" s="16"/>
      <c r="K11" s="17">
        <v>0.76693455797933408</v>
      </c>
      <c r="L11" s="22"/>
      <c r="M11" s="21"/>
    </row>
    <row r="12" spans="1:18" ht="30" x14ac:dyDescent="0.25">
      <c r="A12" s="14" t="s">
        <v>21</v>
      </c>
      <c r="B12" s="14" t="s">
        <v>32</v>
      </c>
      <c r="C12" s="14" t="s">
        <v>33</v>
      </c>
      <c r="D12" s="16">
        <v>2482</v>
      </c>
      <c r="E12" s="16">
        <v>3560</v>
      </c>
      <c r="F12" s="16"/>
      <c r="G12" s="16">
        <v>684</v>
      </c>
      <c r="H12" s="16">
        <v>2971</v>
      </c>
      <c r="I12" s="16">
        <v>3655</v>
      </c>
      <c r="J12" s="16"/>
      <c r="K12" s="17">
        <v>0.27558420628525382</v>
      </c>
      <c r="L12" s="22"/>
      <c r="M12" s="21"/>
    </row>
    <row r="13" spans="1:18" x14ac:dyDescent="0.25">
      <c r="A13" s="14" t="s">
        <v>34</v>
      </c>
      <c r="B13" s="14" t="s">
        <v>35</v>
      </c>
      <c r="C13" s="14" t="s">
        <v>36</v>
      </c>
      <c r="D13" s="16">
        <v>4236</v>
      </c>
      <c r="E13" s="16">
        <v>6673</v>
      </c>
      <c r="F13" s="16"/>
      <c r="G13" s="16">
        <v>89</v>
      </c>
      <c r="H13" s="16">
        <v>2330</v>
      </c>
      <c r="I13" s="16">
        <v>2419</v>
      </c>
      <c r="J13" s="16"/>
      <c r="K13" s="17">
        <v>2.1010387157695938E-2</v>
      </c>
      <c r="L13" s="22"/>
      <c r="M13" s="21"/>
    </row>
    <row r="14" spans="1:18" x14ac:dyDescent="0.25">
      <c r="A14" s="14" t="s">
        <v>34</v>
      </c>
      <c r="B14" s="14" t="s">
        <v>37</v>
      </c>
      <c r="C14" s="14"/>
      <c r="D14" s="16">
        <v>9382</v>
      </c>
      <c r="E14" s="16">
        <v>9388</v>
      </c>
      <c r="F14" s="16"/>
      <c r="G14" s="16">
        <v>3529</v>
      </c>
      <c r="H14" s="16">
        <v>6086</v>
      </c>
      <c r="I14" s="16">
        <v>9615</v>
      </c>
      <c r="J14" s="16"/>
      <c r="K14" s="17">
        <v>0.3761458111276913</v>
      </c>
      <c r="L14" s="22"/>
      <c r="M14" s="21"/>
    </row>
    <row r="15" spans="1:18" x14ac:dyDescent="0.25">
      <c r="A15" s="14" t="s">
        <v>34</v>
      </c>
      <c r="B15" s="14" t="s">
        <v>39</v>
      </c>
      <c r="C15" s="14" t="s">
        <v>40</v>
      </c>
      <c r="D15" s="16">
        <v>2992</v>
      </c>
      <c r="E15" s="16">
        <v>9749</v>
      </c>
      <c r="F15" s="16"/>
      <c r="G15" s="16">
        <v>2473</v>
      </c>
      <c r="H15" s="16">
        <v>7965</v>
      </c>
      <c r="I15" s="16">
        <v>10438</v>
      </c>
      <c r="J15" s="16"/>
      <c r="K15" s="17">
        <v>0.82653743315508021</v>
      </c>
      <c r="L15" s="22"/>
      <c r="M15" s="21"/>
    </row>
    <row r="16" spans="1:18" x14ac:dyDescent="0.25">
      <c r="A16" s="14" t="s">
        <v>34</v>
      </c>
      <c r="B16" s="14" t="s">
        <v>41</v>
      </c>
      <c r="C16" s="14" t="s">
        <v>42</v>
      </c>
      <c r="D16" s="16">
        <v>4981</v>
      </c>
      <c r="E16" s="16">
        <v>5907</v>
      </c>
      <c r="F16" s="16"/>
      <c r="G16" s="16">
        <v>4562</v>
      </c>
      <c r="H16" s="16">
        <v>3759</v>
      </c>
      <c r="I16" s="16">
        <v>8321</v>
      </c>
      <c r="J16" s="16"/>
      <c r="K16" s="17">
        <v>0.91588034531218632</v>
      </c>
      <c r="L16" s="22"/>
      <c r="M16" s="21"/>
    </row>
    <row r="17" spans="1:13" x14ac:dyDescent="0.25">
      <c r="A17" s="14" t="s">
        <v>34</v>
      </c>
      <c r="B17" s="14" t="s">
        <v>43</v>
      </c>
      <c r="C17" s="14"/>
      <c r="D17" s="16">
        <v>2950</v>
      </c>
      <c r="E17" s="16">
        <v>7018</v>
      </c>
      <c r="F17" s="16"/>
      <c r="G17" s="16">
        <v>1024</v>
      </c>
      <c r="H17" s="16">
        <v>2339</v>
      </c>
      <c r="I17" s="16">
        <v>3363</v>
      </c>
      <c r="J17" s="16"/>
      <c r="K17" s="17">
        <v>0.34711864406779663</v>
      </c>
      <c r="L17" s="22"/>
      <c r="M17" s="21"/>
    </row>
    <row r="18" spans="1:13" x14ac:dyDescent="0.25">
      <c r="A18" s="14" t="s">
        <v>34</v>
      </c>
      <c r="B18" s="14" t="s">
        <v>45</v>
      </c>
      <c r="C18" s="14"/>
      <c r="D18" s="16">
        <v>3549</v>
      </c>
      <c r="E18" s="16">
        <v>5765</v>
      </c>
      <c r="F18" s="16"/>
      <c r="G18" s="16">
        <v>1020</v>
      </c>
      <c r="H18" s="16">
        <v>2348</v>
      </c>
      <c r="I18" s="16">
        <v>3368</v>
      </c>
      <c r="J18" s="16"/>
      <c r="K18" s="17">
        <v>0.28740490278951819</v>
      </c>
      <c r="L18" s="22"/>
      <c r="M18" s="21"/>
    </row>
    <row r="19" spans="1:13" x14ac:dyDescent="0.25">
      <c r="A19" s="14" t="s">
        <v>34</v>
      </c>
      <c r="B19" s="14" t="s">
        <v>47</v>
      </c>
      <c r="C19" s="14" t="s">
        <v>48</v>
      </c>
      <c r="D19" s="16">
        <v>1538</v>
      </c>
      <c r="E19" s="16">
        <v>8497</v>
      </c>
      <c r="F19" s="16"/>
      <c r="G19" s="16">
        <v>1077</v>
      </c>
      <c r="H19" s="16">
        <v>5391</v>
      </c>
      <c r="I19" s="16">
        <v>6468</v>
      </c>
      <c r="J19" s="16"/>
      <c r="K19" s="17">
        <v>0.70026007802340706</v>
      </c>
      <c r="L19" s="22"/>
      <c r="M19" s="21"/>
    </row>
    <row r="20" spans="1:13" x14ac:dyDescent="0.25">
      <c r="C20" s="18" t="s">
        <v>54</v>
      </c>
      <c r="D20" s="19"/>
      <c r="E20" s="19"/>
      <c r="F20" s="19"/>
      <c r="G20" s="19"/>
      <c r="H20" s="19"/>
      <c r="I20" s="19"/>
      <c r="J20" s="23"/>
    </row>
    <row r="23" spans="1:13" ht="48.6" customHeight="1" x14ac:dyDescent="0.25">
      <c r="B23" s="12" t="s">
        <v>55</v>
      </c>
      <c r="C23" s="20"/>
      <c r="E23" s="34" t="s">
        <v>56</v>
      </c>
      <c r="F23" s="34"/>
      <c r="G23" s="11"/>
    </row>
    <row r="24" spans="1:13" ht="46.9" customHeight="1" x14ac:dyDescent="0.25">
      <c r="B24" s="12" t="s">
        <v>57</v>
      </c>
      <c r="C24" s="20"/>
      <c r="E24" s="34" t="s">
        <v>58</v>
      </c>
      <c r="F24" s="34"/>
      <c r="G24" s="11"/>
    </row>
    <row r="25" spans="1:13" ht="42.6" customHeight="1" x14ac:dyDescent="0.25">
      <c r="B25" s="12" t="s">
        <v>59</v>
      </c>
      <c r="C25" s="13"/>
      <c r="E25" s="34" t="s">
        <v>60</v>
      </c>
      <c r="F25" s="34"/>
      <c r="G25" s="11"/>
    </row>
  </sheetData>
  <mergeCells count="3">
    <mergeCell ref="E23:F23"/>
    <mergeCell ref="E24:F24"/>
    <mergeCell ref="E25:F25"/>
  </mergeCells>
  <phoneticPr fontId="3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2BBE8-74EA-4749-B910-9982141190F9}">
  <dimension ref="A1:P27"/>
  <sheetViews>
    <sheetView workbookViewId="0">
      <selection activeCell="M2" sqref="M2"/>
    </sheetView>
  </sheetViews>
  <sheetFormatPr defaultRowHeight="15" x14ac:dyDescent="0.25"/>
  <cols>
    <col min="1" max="1" width="8.28515625" bestFit="1" customWidth="1"/>
    <col min="2" max="2" width="15.7109375" customWidth="1"/>
    <col min="3" max="3" width="15.42578125" bestFit="1" customWidth="1"/>
    <col min="4" max="4" width="16.7109375" customWidth="1"/>
    <col min="5" max="5" width="14.28515625" customWidth="1"/>
    <col min="6" max="6" width="15.7109375" customWidth="1"/>
    <col min="7" max="7" width="15.140625" customWidth="1"/>
    <col min="8" max="8" width="17.85546875" bestFit="1" customWidth="1"/>
    <col min="9" max="9" width="16.5703125" customWidth="1"/>
    <col min="10" max="10" width="11.85546875" customWidth="1"/>
    <col min="11" max="11" width="11.42578125" customWidth="1"/>
    <col min="12" max="12" width="11.85546875" customWidth="1"/>
    <col min="13" max="14" width="12.28515625" customWidth="1"/>
    <col min="16" max="16" width="15.7109375" bestFit="1" customWidth="1"/>
  </cols>
  <sheetData>
    <row r="1" spans="1:16" ht="45" x14ac:dyDescent="0.25">
      <c r="A1" s="12" t="s">
        <v>0</v>
      </c>
      <c r="B1" s="12" t="s">
        <v>1</v>
      </c>
      <c r="C1" s="12" t="s">
        <v>2</v>
      </c>
      <c r="D1" s="12" t="s">
        <v>3</v>
      </c>
      <c r="E1" s="12" t="s">
        <v>4</v>
      </c>
      <c r="F1" s="12" t="s">
        <v>49</v>
      </c>
      <c r="G1" s="12" t="s">
        <v>5</v>
      </c>
      <c r="H1" s="12" t="s">
        <v>50</v>
      </c>
      <c r="I1" s="12" t="s">
        <v>6</v>
      </c>
      <c r="J1" s="12" t="s">
        <v>51</v>
      </c>
      <c r="K1" s="12" t="s">
        <v>7</v>
      </c>
      <c r="L1" s="12" t="s">
        <v>8</v>
      </c>
      <c r="M1" s="12" t="s">
        <v>52</v>
      </c>
      <c r="P1" s="12" t="s">
        <v>9</v>
      </c>
    </row>
    <row r="2" spans="1:16" ht="30" x14ac:dyDescent="0.25">
      <c r="A2" s="14" t="s">
        <v>10</v>
      </c>
      <c r="B2" s="14" t="s">
        <v>11</v>
      </c>
      <c r="C2" s="14" t="s">
        <v>12</v>
      </c>
      <c r="D2" s="16">
        <v>27433</v>
      </c>
      <c r="E2" s="16">
        <v>41214</v>
      </c>
      <c r="F2" s="16">
        <f>E2+D2</f>
        <v>68647</v>
      </c>
      <c r="G2" s="16">
        <v>25276</v>
      </c>
      <c r="H2" s="16">
        <v>11225</v>
      </c>
      <c r="I2" s="16">
        <f>H2+G2</f>
        <v>36501</v>
      </c>
      <c r="J2" s="16">
        <f>F2-I2</f>
        <v>32146</v>
      </c>
      <c r="K2" s="17">
        <f>G2/D2</f>
        <v>0.9213720701345095</v>
      </c>
      <c r="L2" s="22">
        <f>H2/E2</f>
        <v>0.27235890716746736</v>
      </c>
      <c r="M2" s="21">
        <f>I2*$P$2</f>
        <v>19710.54</v>
      </c>
      <c r="P2" s="15">
        <v>0.54</v>
      </c>
    </row>
    <row r="3" spans="1:16" ht="30" x14ac:dyDescent="0.25">
      <c r="A3" s="14" t="s">
        <v>10</v>
      </c>
      <c r="B3" s="14" t="s">
        <v>13</v>
      </c>
      <c r="C3" s="14" t="s">
        <v>14</v>
      </c>
      <c r="D3" s="16">
        <v>27404</v>
      </c>
      <c r="E3" s="16">
        <v>75121</v>
      </c>
      <c r="F3" s="16">
        <f t="shared" ref="F3:F19" si="0">E3+D3</f>
        <v>102525</v>
      </c>
      <c r="G3" s="16">
        <v>10113</v>
      </c>
      <c r="H3" s="16">
        <v>20154</v>
      </c>
      <c r="I3" s="16">
        <f t="shared" ref="I3:I19" si="1">H3+G3</f>
        <v>30267</v>
      </c>
      <c r="J3" s="16">
        <f t="shared" ref="J3:J19" si="2">F3-I3</f>
        <v>72258</v>
      </c>
      <c r="K3" s="17">
        <f t="shared" ref="K3:K19" si="3">G3/D3</f>
        <v>0.36903371770544446</v>
      </c>
      <c r="L3" s="22">
        <f t="shared" ref="L3:L19" si="4">H3/E3</f>
        <v>0.26828716337641939</v>
      </c>
      <c r="M3" s="21">
        <f t="shared" ref="M3:M19" si="5">I3*$P$2</f>
        <v>16344.18</v>
      </c>
    </row>
    <row r="4" spans="1:16" ht="30" x14ac:dyDescent="0.25">
      <c r="A4" s="14" t="s">
        <v>10</v>
      </c>
      <c r="B4" s="14" t="s">
        <v>15</v>
      </c>
      <c r="C4" s="14" t="s">
        <v>16</v>
      </c>
      <c r="D4" s="16">
        <v>9284</v>
      </c>
      <c r="E4" s="16">
        <v>67529</v>
      </c>
      <c r="F4" s="16">
        <f t="shared" si="0"/>
        <v>76813</v>
      </c>
      <c r="G4" s="16">
        <v>2996</v>
      </c>
      <c r="H4" s="16">
        <v>16676</v>
      </c>
      <c r="I4" s="16">
        <f t="shared" si="1"/>
        <v>19672</v>
      </c>
      <c r="J4" s="16">
        <f t="shared" si="2"/>
        <v>57141</v>
      </c>
      <c r="K4" s="17">
        <f t="shared" si="3"/>
        <v>0.32270573028866867</v>
      </c>
      <c r="L4" s="22">
        <f t="shared" si="4"/>
        <v>0.2469457566378889</v>
      </c>
      <c r="M4" s="21">
        <f t="shared" si="5"/>
        <v>10622.880000000001</v>
      </c>
    </row>
    <row r="5" spans="1:16" ht="30" x14ac:dyDescent="0.25">
      <c r="A5" s="14" t="s">
        <v>10</v>
      </c>
      <c r="B5" s="14" t="s">
        <v>17</v>
      </c>
      <c r="C5" s="14" t="s">
        <v>18</v>
      </c>
      <c r="D5" s="16">
        <v>22717</v>
      </c>
      <c r="E5" s="16">
        <v>66093</v>
      </c>
      <c r="F5" s="16">
        <f t="shared" si="0"/>
        <v>88810</v>
      </c>
      <c r="G5" s="16">
        <v>14227</v>
      </c>
      <c r="H5" s="16">
        <v>13254</v>
      </c>
      <c r="I5" s="16">
        <f t="shared" si="1"/>
        <v>27481</v>
      </c>
      <c r="J5" s="16">
        <f t="shared" si="2"/>
        <v>61329</v>
      </c>
      <c r="K5" s="17">
        <f t="shared" si="3"/>
        <v>0.62627107452568564</v>
      </c>
      <c r="L5" s="22">
        <f t="shared" si="4"/>
        <v>0.20053560891471109</v>
      </c>
      <c r="M5" s="21">
        <f t="shared" si="5"/>
        <v>14839.740000000002</v>
      </c>
    </row>
    <row r="6" spans="1:16" ht="30" x14ac:dyDescent="0.25">
      <c r="A6" s="14" t="s">
        <v>10</v>
      </c>
      <c r="B6" s="14" t="s">
        <v>19</v>
      </c>
      <c r="C6" s="14" t="s">
        <v>20</v>
      </c>
      <c r="D6" s="16">
        <v>5649</v>
      </c>
      <c r="E6" s="16">
        <v>65102</v>
      </c>
      <c r="F6" s="16">
        <f t="shared" si="0"/>
        <v>70751</v>
      </c>
      <c r="G6" s="16">
        <v>1101</v>
      </c>
      <c r="H6" s="16">
        <v>58906</v>
      </c>
      <c r="I6" s="16">
        <f t="shared" si="1"/>
        <v>60007</v>
      </c>
      <c r="J6" s="16">
        <f t="shared" si="2"/>
        <v>10744</v>
      </c>
      <c r="K6" s="17">
        <f t="shared" si="3"/>
        <v>0.19490175252257036</v>
      </c>
      <c r="L6" s="22">
        <f t="shared" si="4"/>
        <v>0.90482627261835269</v>
      </c>
      <c r="M6" s="21">
        <f t="shared" si="5"/>
        <v>32403.780000000002</v>
      </c>
      <c r="O6" s="35" t="s">
        <v>61</v>
      </c>
      <c r="P6" s="35"/>
    </row>
    <row r="7" spans="1:16" ht="30" x14ac:dyDescent="0.25">
      <c r="A7" s="14" t="s">
        <v>21</v>
      </c>
      <c r="B7" s="14" t="s">
        <v>22</v>
      </c>
      <c r="C7" s="14" t="s">
        <v>23</v>
      </c>
      <c r="D7" s="16">
        <v>28987</v>
      </c>
      <c r="E7" s="16">
        <v>53428</v>
      </c>
      <c r="F7" s="16">
        <f t="shared" si="0"/>
        <v>82415</v>
      </c>
      <c r="G7" s="16">
        <v>1457</v>
      </c>
      <c r="H7" s="16">
        <v>42634</v>
      </c>
      <c r="I7" s="16">
        <f t="shared" si="1"/>
        <v>44091</v>
      </c>
      <c r="J7" s="16">
        <f t="shared" si="2"/>
        <v>38324</v>
      </c>
      <c r="K7" s="17">
        <f t="shared" si="3"/>
        <v>5.0263911408562456E-2</v>
      </c>
      <c r="L7" s="22">
        <f t="shared" si="4"/>
        <v>0.79797110129520099</v>
      </c>
      <c r="M7" s="21">
        <f t="shared" si="5"/>
        <v>23809.140000000003</v>
      </c>
      <c r="O7" s="26" t="s">
        <v>0</v>
      </c>
      <c r="P7" s="26" t="s">
        <v>62</v>
      </c>
    </row>
    <row r="8" spans="1:16" ht="30" x14ac:dyDescent="0.25">
      <c r="A8" s="14" t="s">
        <v>21</v>
      </c>
      <c r="B8" s="14" t="s">
        <v>24</v>
      </c>
      <c r="C8" s="14" t="s">
        <v>25</v>
      </c>
      <c r="D8" s="16">
        <v>18459</v>
      </c>
      <c r="E8" s="16">
        <v>71822</v>
      </c>
      <c r="F8" s="16">
        <f t="shared" si="0"/>
        <v>90281</v>
      </c>
      <c r="G8" s="16">
        <v>18439</v>
      </c>
      <c r="H8" s="16">
        <v>41367</v>
      </c>
      <c r="I8" s="16">
        <f t="shared" si="1"/>
        <v>59806</v>
      </c>
      <c r="J8" s="16">
        <f t="shared" si="2"/>
        <v>30475</v>
      </c>
      <c r="K8" s="17">
        <f t="shared" si="3"/>
        <v>0.99891651768784873</v>
      </c>
      <c r="L8" s="22">
        <f t="shared" si="4"/>
        <v>0.57596558157667566</v>
      </c>
      <c r="M8" s="21">
        <f t="shared" si="5"/>
        <v>32295.24</v>
      </c>
      <c r="O8" s="11" t="s">
        <v>10</v>
      </c>
      <c r="P8" s="11"/>
    </row>
    <row r="9" spans="1:16" ht="30" x14ac:dyDescent="0.25">
      <c r="A9" s="14" t="s">
        <v>21</v>
      </c>
      <c r="B9" s="14" t="s">
        <v>26</v>
      </c>
      <c r="C9" s="14" t="s">
        <v>27</v>
      </c>
      <c r="D9" s="16">
        <v>16948</v>
      </c>
      <c r="E9" s="16">
        <v>24056</v>
      </c>
      <c r="F9" s="16">
        <f t="shared" si="0"/>
        <v>41004</v>
      </c>
      <c r="G9" s="16">
        <v>13828</v>
      </c>
      <c r="H9" s="16">
        <v>17271</v>
      </c>
      <c r="I9" s="16">
        <f t="shared" si="1"/>
        <v>31099</v>
      </c>
      <c r="J9" s="16">
        <f t="shared" si="2"/>
        <v>9905</v>
      </c>
      <c r="K9" s="17">
        <f t="shared" si="3"/>
        <v>0.81590748170875615</v>
      </c>
      <c r="L9" s="22">
        <f t="shared" si="4"/>
        <v>0.71794978383771202</v>
      </c>
      <c r="M9" s="21">
        <f t="shared" si="5"/>
        <v>16793.460000000003</v>
      </c>
      <c r="O9" s="11" t="s">
        <v>21</v>
      </c>
      <c r="P9" s="11"/>
    </row>
    <row r="10" spans="1:16" ht="30" x14ac:dyDescent="0.25">
      <c r="A10" s="14" t="s">
        <v>21</v>
      </c>
      <c r="B10" s="14" t="s">
        <v>26</v>
      </c>
      <c r="C10" s="14" t="s">
        <v>29</v>
      </c>
      <c r="D10" s="16">
        <v>5456</v>
      </c>
      <c r="E10" s="16">
        <v>63965</v>
      </c>
      <c r="F10" s="16">
        <f t="shared" si="0"/>
        <v>69421</v>
      </c>
      <c r="G10" s="16">
        <v>1930</v>
      </c>
      <c r="H10" s="16">
        <v>47071</v>
      </c>
      <c r="I10" s="16">
        <f t="shared" si="1"/>
        <v>49001</v>
      </c>
      <c r="J10" s="16">
        <f t="shared" si="2"/>
        <v>20420</v>
      </c>
      <c r="K10" s="17">
        <f t="shared" si="3"/>
        <v>0.35373900293255134</v>
      </c>
      <c r="L10" s="22">
        <f t="shared" si="4"/>
        <v>0.73588681310091453</v>
      </c>
      <c r="M10" s="21">
        <f t="shared" si="5"/>
        <v>26460.54</v>
      </c>
      <c r="O10" s="11" t="s">
        <v>34</v>
      </c>
      <c r="P10" s="11"/>
    </row>
    <row r="11" spans="1:16" ht="30" x14ac:dyDescent="0.25">
      <c r="A11" s="14" t="s">
        <v>21</v>
      </c>
      <c r="B11" s="14" t="s">
        <v>26</v>
      </c>
      <c r="C11" s="14" t="s">
        <v>31</v>
      </c>
      <c r="D11" s="16">
        <v>23894</v>
      </c>
      <c r="E11" s="16">
        <v>41051</v>
      </c>
      <c r="F11" s="16">
        <f t="shared" si="0"/>
        <v>64945</v>
      </c>
      <c r="G11" s="16">
        <v>22749</v>
      </c>
      <c r="H11" s="16">
        <v>13436</v>
      </c>
      <c r="I11" s="16">
        <f t="shared" si="1"/>
        <v>36185</v>
      </c>
      <c r="J11" s="16">
        <f t="shared" si="2"/>
        <v>28760</v>
      </c>
      <c r="K11" s="17">
        <f t="shared" si="3"/>
        <v>0.95208002008872517</v>
      </c>
      <c r="L11" s="22">
        <f t="shared" si="4"/>
        <v>0.32730018757155732</v>
      </c>
      <c r="M11" s="21">
        <f t="shared" si="5"/>
        <v>19539.900000000001</v>
      </c>
      <c r="O11" s="26" t="s">
        <v>63</v>
      </c>
      <c r="P11" s="26"/>
    </row>
    <row r="12" spans="1:16" ht="30" x14ac:dyDescent="0.25">
      <c r="A12" s="14" t="s">
        <v>21</v>
      </c>
      <c r="B12" s="14" t="s">
        <v>26</v>
      </c>
      <c r="C12" s="14" t="s">
        <v>33</v>
      </c>
      <c r="D12" s="16">
        <v>21509</v>
      </c>
      <c r="E12" s="16">
        <v>28077</v>
      </c>
      <c r="F12" s="16">
        <f t="shared" si="0"/>
        <v>49586</v>
      </c>
      <c r="G12" s="16">
        <v>1633</v>
      </c>
      <c r="H12" s="16">
        <v>18732</v>
      </c>
      <c r="I12" s="16">
        <f t="shared" si="1"/>
        <v>20365</v>
      </c>
      <c r="J12" s="16">
        <f t="shared" si="2"/>
        <v>29221</v>
      </c>
      <c r="K12" s="17">
        <f t="shared" si="3"/>
        <v>7.5921707192338095E-2</v>
      </c>
      <c r="L12" s="22">
        <f t="shared" si="4"/>
        <v>0.66716529543754677</v>
      </c>
      <c r="M12" s="21">
        <f t="shared" si="5"/>
        <v>10997.1</v>
      </c>
    </row>
    <row r="13" spans="1:16" ht="30" x14ac:dyDescent="0.25">
      <c r="A13" s="14" t="s">
        <v>34</v>
      </c>
      <c r="B13" s="14" t="s">
        <v>35</v>
      </c>
      <c r="C13" s="14" t="s">
        <v>36</v>
      </c>
      <c r="D13" s="16">
        <v>11506</v>
      </c>
      <c r="E13" s="16">
        <v>26563</v>
      </c>
      <c r="F13" s="16">
        <f t="shared" si="0"/>
        <v>38069</v>
      </c>
      <c r="G13" s="16">
        <v>3580</v>
      </c>
      <c r="H13" s="16">
        <v>18224</v>
      </c>
      <c r="I13" s="16">
        <f t="shared" si="1"/>
        <v>21804</v>
      </c>
      <c r="J13" s="16">
        <f t="shared" si="2"/>
        <v>16265</v>
      </c>
      <c r="K13" s="17">
        <f t="shared" si="3"/>
        <v>0.31114201286285414</v>
      </c>
      <c r="L13" s="22">
        <f t="shared" si="4"/>
        <v>0.68606708579603204</v>
      </c>
      <c r="M13" s="21">
        <f t="shared" si="5"/>
        <v>11774.160000000002</v>
      </c>
    </row>
    <row r="14" spans="1:16" ht="30" x14ac:dyDescent="0.25">
      <c r="A14" s="14" t="s">
        <v>34</v>
      </c>
      <c r="B14" s="14" t="s">
        <v>37</v>
      </c>
      <c r="C14" s="14" t="s">
        <v>38</v>
      </c>
      <c r="D14" s="16">
        <v>25371</v>
      </c>
      <c r="E14" s="16">
        <v>75752</v>
      </c>
      <c r="F14" s="16">
        <f t="shared" si="0"/>
        <v>101123</v>
      </c>
      <c r="G14" s="16">
        <v>13424</v>
      </c>
      <c r="H14" s="16">
        <v>53350</v>
      </c>
      <c r="I14" s="16">
        <f t="shared" si="1"/>
        <v>66774</v>
      </c>
      <c r="J14" s="16">
        <f t="shared" si="2"/>
        <v>34349</v>
      </c>
      <c r="K14" s="17">
        <f t="shared" si="3"/>
        <v>0.52910803673485474</v>
      </c>
      <c r="L14" s="22">
        <f t="shared" si="4"/>
        <v>0.70427183440701235</v>
      </c>
      <c r="M14" s="21">
        <f t="shared" si="5"/>
        <v>36057.96</v>
      </c>
    </row>
    <row r="15" spans="1:16" ht="30" x14ac:dyDescent="0.25">
      <c r="A15" s="14" t="s">
        <v>34</v>
      </c>
      <c r="B15" s="14" t="s">
        <v>37</v>
      </c>
      <c r="C15" s="14" t="s">
        <v>40</v>
      </c>
      <c r="D15" s="16">
        <v>39774</v>
      </c>
      <c r="E15" s="16">
        <v>58616</v>
      </c>
      <c r="F15" s="16">
        <f t="shared" si="0"/>
        <v>98390</v>
      </c>
      <c r="G15" s="16">
        <v>10950</v>
      </c>
      <c r="H15" s="16">
        <v>58313</v>
      </c>
      <c r="I15" s="16">
        <f t="shared" si="1"/>
        <v>69263</v>
      </c>
      <c r="J15" s="16">
        <f t="shared" si="2"/>
        <v>29127</v>
      </c>
      <c r="K15" s="17">
        <f t="shared" si="3"/>
        <v>0.27530547593905569</v>
      </c>
      <c r="L15" s="22">
        <f t="shared" si="4"/>
        <v>0.99483076293162276</v>
      </c>
      <c r="M15" s="21">
        <f t="shared" si="5"/>
        <v>37402.020000000004</v>
      </c>
    </row>
    <row r="16" spans="1:16" ht="30" x14ac:dyDescent="0.25">
      <c r="A16" s="14" t="s">
        <v>34</v>
      </c>
      <c r="B16" s="14" t="s">
        <v>41</v>
      </c>
      <c r="C16" s="14" t="s">
        <v>42</v>
      </c>
      <c r="D16" s="16">
        <v>28451</v>
      </c>
      <c r="E16" s="16">
        <v>39217</v>
      </c>
      <c r="F16" s="16">
        <f t="shared" si="0"/>
        <v>67668</v>
      </c>
      <c r="G16" s="16">
        <v>24831</v>
      </c>
      <c r="H16" s="16">
        <v>29337</v>
      </c>
      <c r="I16" s="16">
        <f t="shared" si="1"/>
        <v>54168</v>
      </c>
      <c r="J16" s="16">
        <f t="shared" si="2"/>
        <v>13500</v>
      </c>
      <c r="K16" s="17">
        <f t="shared" si="3"/>
        <v>0.87276369899124806</v>
      </c>
      <c r="L16" s="22">
        <f t="shared" si="4"/>
        <v>0.74806843970726977</v>
      </c>
      <c r="M16" s="21">
        <f t="shared" si="5"/>
        <v>29250.720000000001</v>
      </c>
    </row>
    <row r="17" spans="1:13" ht="30" x14ac:dyDescent="0.25">
      <c r="A17" s="14" t="s">
        <v>34</v>
      </c>
      <c r="B17" s="14" t="s">
        <v>43</v>
      </c>
      <c r="C17" s="14" t="s">
        <v>44</v>
      </c>
      <c r="D17" s="16">
        <v>33823</v>
      </c>
      <c r="E17" s="16">
        <v>97014</v>
      </c>
      <c r="F17" s="16">
        <f t="shared" si="0"/>
        <v>130837</v>
      </c>
      <c r="G17" s="16">
        <v>12919</v>
      </c>
      <c r="H17" s="16">
        <v>69302</v>
      </c>
      <c r="I17" s="16">
        <f t="shared" si="1"/>
        <v>82221</v>
      </c>
      <c r="J17" s="16">
        <f t="shared" si="2"/>
        <v>48616</v>
      </c>
      <c r="K17" s="17">
        <f t="shared" si="3"/>
        <v>0.38195902196730036</v>
      </c>
      <c r="L17" s="22">
        <f t="shared" si="4"/>
        <v>0.71435050611251982</v>
      </c>
      <c r="M17" s="21">
        <f t="shared" si="5"/>
        <v>44399.340000000004</v>
      </c>
    </row>
    <row r="18" spans="1:13" ht="30" x14ac:dyDescent="0.25">
      <c r="A18" s="14" t="s">
        <v>34</v>
      </c>
      <c r="B18" s="14" t="s">
        <v>45</v>
      </c>
      <c r="C18" s="14" t="s">
        <v>46</v>
      </c>
      <c r="D18" s="16">
        <v>34982</v>
      </c>
      <c r="E18" s="16">
        <v>80324</v>
      </c>
      <c r="F18" s="16">
        <f t="shared" si="0"/>
        <v>115306</v>
      </c>
      <c r="G18" s="16">
        <v>17848</v>
      </c>
      <c r="H18" s="16">
        <v>69926</v>
      </c>
      <c r="I18" s="16">
        <f t="shared" si="1"/>
        <v>87774</v>
      </c>
      <c r="J18" s="16">
        <f t="shared" si="2"/>
        <v>27532</v>
      </c>
      <c r="K18" s="17">
        <f t="shared" si="3"/>
        <v>0.51020524841346981</v>
      </c>
      <c r="L18" s="22">
        <f t="shared" si="4"/>
        <v>0.87054927543449034</v>
      </c>
      <c r="M18" s="21">
        <f t="shared" si="5"/>
        <v>47397.960000000006</v>
      </c>
    </row>
    <row r="19" spans="1:13" ht="30" x14ac:dyDescent="0.25">
      <c r="A19" s="14" t="s">
        <v>34</v>
      </c>
      <c r="B19" s="14" t="s">
        <v>47</v>
      </c>
      <c r="C19" s="14" t="s">
        <v>48</v>
      </c>
      <c r="D19" s="16">
        <v>27007</v>
      </c>
      <c r="E19" s="16">
        <v>86261</v>
      </c>
      <c r="F19" s="16">
        <f t="shared" si="0"/>
        <v>113268</v>
      </c>
      <c r="G19" s="16">
        <v>17409</v>
      </c>
      <c r="H19" s="16">
        <v>47168</v>
      </c>
      <c r="I19" s="16">
        <f t="shared" si="1"/>
        <v>64577</v>
      </c>
      <c r="J19" s="16">
        <f t="shared" si="2"/>
        <v>48691</v>
      </c>
      <c r="K19" s="17">
        <f t="shared" si="3"/>
        <v>0.64461065649646387</v>
      </c>
      <c r="L19" s="22">
        <f t="shared" si="4"/>
        <v>0.54680562478988182</v>
      </c>
      <c r="M19" s="21">
        <f t="shared" si="5"/>
        <v>34871.58</v>
      </c>
    </row>
    <row r="20" spans="1:13" x14ac:dyDescent="0.25">
      <c r="C20" s="18" t="s">
        <v>54</v>
      </c>
      <c r="D20" s="25">
        <f>SUM(D2:D19)</f>
        <v>408654</v>
      </c>
      <c r="E20" s="25">
        <f t="shared" ref="E20:J20" si="6">SUM(E2:E19)</f>
        <v>1061205</v>
      </c>
      <c r="F20" s="25">
        <f t="shared" si="6"/>
        <v>1469859</v>
      </c>
      <c r="G20" s="25">
        <f t="shared" si="6"/>
        <v>214710</v>
      </c>
      <c r="H20" s="25">
        <f t="shared" si="6"/>
        <v>646346</v>
      </c>
      <c r="I20" s="25">
        <f t="shared" si="6"/>
        <v>861056</v>
      </c>
      <c r="J20" s="25">
        <f t="shared" si="6"/>
        <v>608803</v>
      </c>
    </row>
    <row r="23" spans="1:13" ht="30" x14ac:dyDescent="0.25">
      <c r="C23" s="29" t="s">
        <v>64</v>
      </c>
      <c r="D23" s="30" t="s">
        <v>65</v>
      </c>
      <c r="F23" s="12" t="s">
        <v>0</v>
      </c>
      <c r="G23" s="12" t="s">
        <v>1</v>
      </c>
      <c r="H23" s="12" t="s">
        <v>66</v>
      </c>
      <c r="I23" s="12" t="s">
        <v>67</v>
      </c>
    </row>
    <row r="24" spans="1:13" ht="30" x14ac:dyDescent="0.25">
      <c r="B24" s="12" t="s">
        <v>5</v>
      </c>
      <c r="C24" s="28">
        <v>214710</v>
      </c>
      <c r="D24" s="11"/>
      <c r="F24" s="27" t="s">
        <v>10</v>
      </c>
      <c r="G24" s="27" t="s">
        <v>15</v>
      </c>
      <c r="H24" s="11"/>
      <c r="I24" s="11"/>
    </row>
    <row r="25" spans="1:13" ht="45" x14ac:dyDescent="0.25">
      <c r="B25" s="12" t="s">
        <v>50</v>
      </c>
      <c r="C25" s="28">
        <v>600000</v>
      </c>
      <c r="D25" s="11"/>
      <c r="F25" s="27" t="s">
        <v>21</v>
      </c>
      <c r="G25" s="27" t="s">
        <v>19</v>
      </c>
      <c r="H25" s="11"/>
      <c r="I25" s="11"/>
    </row>
    <row r="26" spans="1:13" ht="30" x14ac:dyDescent="0.25">
      <c r="B26" s="12" t="s">
        <v>6</v>
      </c>
      <c r="C26" s="28">
        <v>861056</v>
      </c>
      <c r="D26" s="11"/>
      <c r="F26" s="27" t="s">
        <v>21</v>
      </c>
      <c r="G26" s="27" t="s">
        <v>26</v>
      </c>
      <c r="H26" s="11"/>
      <c r="I26" s="11"/>
    </row>
    <row r="27" spans="1:13" ht="30.6" customHeight="1" x14ac:dyDescent="0.25">
      <c r="F27" s="27" t="s">
        <v>34</v>
      </c>
      <c r="G27" s="27" t="s">
        <v>37</v>
      </c>
      <c r="H27" s="11"/>
      <c r="I27" s="11"/>
    </row>
  </sheetData>
  <mergeCells count="1">
    <mergeCell ref="O6:P6"/>
  </mergeCells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9EB7CC-2E9F-4A62-AB26-6AFC64E68AAB}">
  <dimension ref="A1:M19"/>
  <sheetViews>
    <sheetView workbookViewId="0">
      <selection activeCell="J25" sqref="J25"/>
    </sheetView>
  </sheetViews>
  <sheetFormatPr defaultRowHeight="15" x14ac:dyDescent="0.25"/>
  <cols>
    <col min="2" max="2" width="17.42578125" customWidth="1"/>
    <col min="3" max="3" width="13.85546875" customWidth="1"/>
    <col min="4" max="13" width="16.7109375" customWidth="1"/>
  </cols>
  <sheetData>
    <row r="1" spans="1:13" ht="30" customHeight="1" x14ac:dyDescent="0.25">
      <c r="A1" s="30" t="s">
        <v>0</v>
      </c>
      <c r="B1" s="30" t="s">
        <v>1</v>
      </c>
      <c r="C1" s="30" t="s">
        <v>2</v>
      </c>
      <c r="D1" s="12" t="s">
        <v>3</v>
      </c>
      <c r="E1" s="12" t="s">
        <v>4</v>
      </c>
      <c r="F1" s="12" t="s">
        <v>49</v>
      </c>
      <c r="G1" s="12" t="s">
        <v>5</v>
      </c>
      <c r="H1" s="12" t="s">
        <v>50</v>
      </c>
      <c r="I1" s="12" t="s">
        <v>6</v>
      </c>
      <c r="J1" s="12" t="s">
        <v>51</v>
      </c>
      <c r="K1" s="12" t="s">
        <v>7</v>
      </c>
      <c r="L1" s="12" t="s">
        <v>8</v>
      </c>
      <c r="M1" s="12" t="s">
        <v>52</v>
      </c>
    </row>
    <row r="2" spans="1:13" x14ac:dyDescent="0.25">
      <c r="A2" s="11" t="s">
        <v>10</v>
      </c>
      <c r="B2" s="11" t="s">
        <v>11</v>
      </c>
      <c r="C2" s="11" t="s">
        <v>12</v>
      </c>
      <c r="D2" s="31">
        <v>27433</v>
      </c>
      <c r="E2" s="31">
        <v>41214</v>
      </c>
      <c r="F2" s="31">
        <f>E2+D2</f>
        <v>68647</v>
      </c>
      <c r="G2" s="31">
        <v>25276</v>
      </c>
      <c r="H2" s="31">
        <v>11225</v>
      </c>
      <c r="I2" s="31">
        <f>H2+G2</f>
        <v>36501</v>
      </c>
      <c r="J2" s="31">
        <f>F2-I2</f>
        <v>32146</v>
      </c>
      <c r="K2" s="32">
        <f>G2/D2</f>
        <v>0.9213720701345095</v>
      </c>
      <c r="L2" s="33">
        <f>H2/E2</f>
        <v>0.27235890716746736</v>
      </c>
      <c r="M2" s="13">
        <v>19710.54</v>
      </c>
    </row>
    <row r="3" spans="1:13" x14ac:dyDescent="0.25">
      <c r="A3" s="11" t="s">
        <v>10</v>
      </c>
      <c r="B3" s="11" t="s">
        <v>13</v>
      </c>
      <c r="C3" s="11" t="s">
        <v>14</v>
      </c>
      <c r="D3" s="31">
        <v>27404</v>
      </c>
      <c r="E3" s="31">
        <v>75121</v>
      </c>
      <c r="F3" s="31">
        <f t="shared" ref="F3:F19" si="0">E3+D3</f>
        <v>102525</v>
      </c>
      <c r="G3" s="31">
        <v>10113</v>
      </c>
      <c r="H3" s="31">
        <v>20154</v>
      </c>
      <c r="I3" s="31">
        <f t="shared" ref="I3:I19" si="1">H3+G3</f>
        <v>30267</v>
      </c>
      <c r="J3" s="31">
        <f t="shared" ref="J3:J19" si="2">F3-I3</f>
        <v>72258</v>
      </c>
      <c r="K3" s="32">
        <f t="shared" ref="K3:L19" si="3">G3/D3</f>
        <v>0.36903371770544446</v>
      </c>
      <c r="L3" s="33">
        <f t="shared" si="3"/>
        <v>0.26828716337641939</v>
      </c>
      <c r="M3" s="13">
        <v>16344.18</v>
      </c>
    </row>
    <row r="4" spans="1:13" x14ac:dyDescent="0.25">
      <c r="A4" s="11" t="s">
        <v>10</v>
      </c>
      <c r="B4" s="11" t="s">
        <v>15</v>
      </c>
      <c r="C4" s="11" t="s">
        <v>16</v>
      </c>
      <c r="D4" s="31">
        <v>9284</v>
      </c>
      <c r="E4" s="31">
        <v>67529</v>
      </c>
      <c r="F4" s="31">
        <f t="shared" si="0"/>
        <v>76813</v>
      </c>
      <c r="G4" s="31">
        <v>2996</v>
      </c>
      <c r="H4" s="31">
        <v>16676</v>
      </c>
      <c r="I4" s="31">
        <f t="shared" si="1"/>
        <v>19672</v>
      </c>
      <c r="J4" s="31">
        <f t="shared" si="2"/>
        <v>57141</v>
      </c>
      <c r="K4" s="32">
        <f t="shared" si="3"/>
        <v>0.32270573028866867</v>
      </c>
      <c r="L4" s="33">
        <f t="shared" si="3"/>
        <v>0.2469457566378889</v>
      </c>
      <c r="M4" s="13">
        <v>10622.880000000001</v>
      </c>
    </row>
    <row r="5" spans="1:13" x14ac:dyDescent="0.25">
      <c r="A5" s="11" t="s">
        <v>10</v>
      </c>
      <c r="B5" s="11" t="s">
        <v>17</v>
      </c>
      <c r="C5" s="11" t="s">
        <v>18</v>
      </c>
      <c r="D5" s="31">
        <v>22717</v>
      </c>
      <c r="E5" s="31">
        <v>66093</v>
      </c>
      <c r="F5" s="31">
        <f t="shared" si="0"/>
        <v>88810</v>
      </c>
      <c r="G5" s="31">
        <v>14227</v>
      </c>
      <c r="H5" s="31">
        <v>13254</v>
      </c>
      <c r="I5" s="31">
        <f t="shared" si="1"/>
        <v>27481</v>
      </c>
      <c r="J5" s="31">
        <f t="shared" si="2"/>
        <v>61329</v>
      </c>
      <c r="K5" s="32">
        <f t="shared" si="3"/>
        <v>0.62627107452568564</v>
      </c>
      <c r="L5" s="33">
        <f t="shared" si="3"/>
        <v>0.20053560891471109</v>
      </c>
      <c r="M5" s="13">
        <v>14839.740000000002</v>
      </c>
    </row>
    <row r="6" spans="1:13" x14ac:dyDescent="0.25">
      <c r="A6" s="11" t="s">
        <v>10</v>
      </c>
      <c r="B6" s="11" t="s">
        <v>19</v>
      </c>
      <c r="C6" s="11" t="s">
        <v>20</v>
      </c>
      <c r="D6" s="31">
        <v>5649</v>
      </c>
      <c r="E6" s="31">
        <v>65102</v>
      </c>
      <c r="F6" s="31">
        <f t="shared" si="0"/>
        <v>70751</v>
      </c>
      <c r="G6" s="31">
        <v>1101</v>
      </c>
      <c r="H6" s="31">
        <v>58906</v>
      </c>
      <c r="I6" s="31">
        <f t="shared" si="1"/>
        <v>60007</v>
      </c>
      <c r="J6" s="31">
        <f t="shared" si="2"/>
        <v>10744</v>
      </c>
      <c r="K6" s="32">
        <f t="shared" si="3"/>
        <v>0.19490175252257036</v>
      </c>
      <c r="L6" s="33">
        <f t="shared" si="3"/>
        <v>0.90482627261835269</v>
      </c>
      <c r="M6" s="13">
        <v>32403.780000000002</v>
      </c>
    </row>
    <row r="7" spans="1:13" x14ac:dyDescent="0.25">
      <c r="A7" s="11" t="s">
        <v>21</v>
      </c>
      <c r="B7" s="11" t="s">
        <v>22</v>
      </c>
      <c r="C7" s="11" t="s">
        <v>23</v>
      </c>
      <c r="D7" s="31">
        <v>28987</v>
      </c>
      <c r="E7" s="31">
        <v>53428</v>
      </c>
      <c r="F7" s="31">
        <f t="shared" si="0"/>
        <v>82415</v>
      </c>
      <c r="G7" s="31">
        <v>1457</v>
      </c>
      <c r="H7" s="31">
        <v>42634</v>
      </c>
      <c r="I7" s="31">
        <f t="shared" si="1"/>
        <v>44091</v>
      </c>
      <c r="J7" s="31">
        <f t="shared" si="2"/>
        <v>38324</v>
      </c>
      <c r="K7" s="32">
        <f t="shared" si="3"/>
        <v>5.0263911408562456E-2</v>
      </c>
      <c r="L7" s="33">
        <f t="shared" si="3"/>
        <v>0.79797110129520099</v>
      </c>
      <c r="M7" s="13">
        <v>23809.140000000003</v>
      </c>
    </row>
    <row r="8" spans="1:13" x14ac:dyDescent="0.25">
      <c r="A8" s="11" t="s">
        <v>21</v>
      </c>
      <c r="B8" s="11" t="s">
        <v>24</v>
      </c>
      <c r="C8" s="11" t="s">
        <v>25</v>
      </c>
      <c r="D8" s="31">
        <v>18459</v>
      </c>
      <c r="E8" s="31">
        <v>71822</v>
      </c>
      <c r="F8" s="31">
        <f t="shared" si="0"/>
        <v>90281</v>
      </c>
      <c r="G8" s="31">
        <v>18439</v>
      </c>
      <c r="H8" s="31">
        <v>41367</v>
      </c>
      <c r="I8" s="31">
        <f t="shared" si="1"/>
        <v>59806</v>
      </c>
      <c r="J8" s="31">
        <f t="shared" si="2"/>
        <v>30475</v>
      </c>
      <c r="K8" s="32">
        <f t="shared" si="3"/>
        <v>0.99891651768784873</v>
      </c>
      <c r="L8" s="33">
        <f t="shared" si="3"/>
        <v>0.57596558157667566</v>
      </c>
      <c r="M8" s="13">
        <v>32295.24</v>
      </c>
    </row>
    <row r="9" spans="1:13" x14ac:dyDescent="0.25">
      <c r="A9" s="11" t="s">
        <v>21</v>
      </c>
      <c r="B9" s="11" t="s">
        <v>26</v>
      </c>
      <c r="C9" s="11" t="s">
        <v>27</v>
      </c>
      <c r="D9" s="31">
        <v>16948</v>
      </c>
      <c r="E9" s="31">
        <v>24056</v>
      </c>
      <c r="F9" s="31">
        <f t="shared" si="0"/>
        <v>41004</v>
      </c>
      <c r="G9" s="31">
        <v>13828</v>
      </c>
      <c r="H9" s="31">
        <v>17271</v>
      </c>
      <c r="I9" s="31">
        <f t="shared" si="1"/>
        <v>31099</v>
      </c>
      <c r="J9" s="31">
        <f t="shared" si="2"/>
        <v>9905</v>
      </c>
      <c r="K9" s="32">
        <f t="shared" si="3"/>
        <v>0.81590748170875615</v>
      </c>
      <c r="L9" s="33">
        <f t="shared" si="3"/>
        <v>0.71794978383771202</v>
      </c>
      <c r="M9" s="13">
        <v>16793.460000000003</v>
      </c>
    </row>
    <row r="10" spans="1:13" x14ac:dyDescent="0.25">
      <c r="A10" s="11" t="s">
        <v>21</v>
      </c>
      <c r="B10" s="11" t="s">
        <v>26</v>
      </c>
      <c r="C10" s="11" t="s">
        <v>29</v>
      </c>
      <c r="D10" s="31">
        <v>5456</v>
      </c>
      <c r="E10" s="31">
        <v>63965</v>
      </c>
      <c r="F10" s="31">
        <f t="shared" si="0"/>
        <v>69421</v>
      </c>
      <c r="G10" s="31">
        <v>1930</v>
      </c>
      <c r="H10" s="31">
        <v>47071</v>
      </c>
      <c r="I10" s="31">
        <f t="shared" si="1"/>
        <v>49001</v>
      </c>
      <c r="J10" s="31">
        <f t="shared" si="2"/>
        <v>20420</v>
      </c>
      <c r="K10" s="32">
        <f t="shared" si="3"/>
        <v>0.35373900293255134</v>
      </c>
      <c r="L10" s="33">
        <f t="shared" si="3"/>
        <v>0.73588681310091453</v>
      </c>
      <c r="M10" s="13">
        <v>26460.54</v>
      </c>
    </row>
    <row r="11" spans="1:13" x14ac:dyDescent="0.25">
      <c r="A11" s="11" t="s">
        <v>21</v>
      </c>
      <c r="B11" s="11" t="s">
        <v>26</v>
      </c>
      <c r="C11" s="11" t="s">
        <v>31</v>
      </c>
      <c r="D11" s="31">
        <v>23894</v>
      </c>
      <c r="E11" s="31">
        <v>41051</v>
      </c>
      <c r="F11" s="31">
        <f t="shared" si="0"/>
        <v>64945</v>
      </c>
      <c r="G11" s="31">
        <v>22749</v>
      </c>
      <c r="H11" s="31">
        <v>13436</v>
      </c>
      <c r="I11" s="31">
        <f t="shared" si="1"/>
        <v>36185</v>
      </c>
      <c r="J11" s="31">
        <f t="shared" si="2"/>
        <v>28760</v>
      </c>
      <c r="K11" s="32">
        <f t="shared" si="3"/>
        <v>0.95208002008872517</v>
      </c>
      <c r="L11" s="33">
        <f t="shared" si="3"/>
        <v>0.32730018757155732</v>
      </c>
      <c r="M11" s="13">
        <v>19539.900000000001</v>
      </c>
    </row>
    <row r="12" spans="1:13" x14ac:dyDescent="0.25">
      <c r="A12" s="11" t="s">
        <v>21</v>
      </c>
      <c r="B12" s="11" t="s">
        <v>26</v>
      </c>
      <c r="C12" s="11" t="s">
        <v>33</v>
      </c>
      <c r="D12" s="31">
        <v>21509</v>
      </c>
      <c r="E12" s="31">
        <v>28077</v>
      </c>
      <c r="F12" s="31">
        <f t="shared" si="0"/>
        <v>49586</v>
      </c>
      <c r="G12" s="31">
        <v>1633</v>
      </c>
      <c r="H12" s="31">
        <v>18732</v>
      </c>
      <c r="I12" s="31">
        <f t="shared" si="1"/>
        <v>20365</v>
      </c>
      <c r="J12" s="31">
        <f t="shared" si="2"/>
        <v>29221</v>
      </c>
      <c r="K12" s="32">
        <f t="shared" si="3"/>
        <v>7.5921707192338095E-2</v>
      </c>
      <c r="L12" s="33">
        <f t="shared" si="3"/>
        <v>0.66716529543754677</v>
      </c>
      <c r="M12" s="13">
        <v>10997.1</v>
      </c>
    </row>
    <row r="13" spans="1:13" x14ac:dyDescent="0.25">
      <c r="A13" s="11" t="s">
        <v>34</v>
      </c>
      <c r="B13" s="11" t="s">
        <v>35</v>
      </c>
      <c r="C13" s="11" t="s">
        <v>36</v>
      </c>
      <c r="D13" s="31">
        <v>11506</v>
      </c>
      <c r="E13" s="31">
        <v>26563</v>
      </c>
      <c r="F13" s="31">
        <f t="shared" si="0"/>
        <v>38069</v>
      </c>
      <c r="G13" s="31">
        <v>3580</v>
      </c>
      <c r="H13" s="31">
        <v>18224</v>
      </c>
      <c r="I13" s="31">
        <f t="shared" si="1"/>
        <v>21804</v>
      </c>
      <c r="J13" s="31">
        <f t="shared" si="2"/>
        <v>16265</v>
      </c>
      <c r="K13" s="32">
        <f t="shared" si="3"/>
        <v>0.31114201286285414</v>
      </c>
      <c r="L13" s="33">
        <f t="shared" si="3"/>
        <v>0.68606708579603204</v>
      </c>
      <c r="M13" s="13">
        <v>11774.160000000002</v>
      </c>
    </row>
    <row r="14" spans="1:13" x14ac:dyDescent="0.25">
      <c r="A14" s="11" t="s">
        <v>34</v>
      </c>
      <c r="B14" s="11" t="s">
        <v>37</v>
      </c>
      <c r="C14" s="11" t="s">
        <v>38</v>
      </c>
      <c r="D14" s="31">
        <v>25371</v>
      </c>
      <c r="E14" s="31">
        <v>75752</v>
      </c>
      <c r="F14" s="31">
        <f t="shared" si="0"/>
        <v>101123</v>
      </c>
      <c r="G14" s="31">
        <v>13424</v>
      </c>
      <c r="H14" s="31">
        <v>53350</v>
      </c>
      <c r="I14" s="31">
        <f t="shared" si="1"/>
        <v>66774</v>
      </c>
      <c r="J14" s="31">
        <f t="shared" si="2"/>
        <v>34349</v>
      </c>
      <c r="K14" s="32">
        <f t="shared" si="3"/>
        <v>0.52910803673485474</v>
      </c>
      <c r="L14" s="33">
        <f t="shared" si="3"/>
        <v>0.70427183440701235</v>
      </c>
      <c r="M14" s="13">
        <v>36057.96</v>
      </c>
    </row>
    <row r="15" spans="1:13" x14ac:dyDescent="0.25">
      <c r="A15" s="11" t="s">
        <v>34</v>
      </c>
      <c r="B15" s="11" t="s">
        <v>37</v>
      </c>
      <c r="C15" s="11" t="s">
        <v>40</v>
      </c>
      <c r="D15" s="31">
        <v>39774</v>
      </c>
      <c r="E15" s="31">
        <v>58616</v>
      </c>
      <c r="F15" s="31">
        <f t="shared" si="0"/>
        <v>98390</v>
      </c>
      <c r="G15" s="31">
        <v>10950</v>
      </c>
      <c r="H15" s="31">
        <v>58313</v>
      </c>
      <c r="I15" s="31">
        <f t="shared" si="1"/>
        <v>69263</v>
      </c>
      <c r="J15" s="31">
        <f t="shared" si="2"/>
        <v>29127</v>
      </c>
      <c r="K15" s="32">
        <f t="shared" si="3"/>
        <v>0.27530547593905569</v>
      </c>
      <c r="L15" s="33">
        <f t="shared" si="3"/>
        <v>0.99483076293162276</v>
      </c>
      <c r="M15" s="13">
        <v>37402.020000000004</v>
      </c>
    </row>
    <row r="16" spans="1:13" x14ac:dyDescent="0.25">
      <c r="A16" s="11" t="s">
        <v>34</v>
      </c>
      <c r="B16" s="11" t="s">
        <v>41</v>
      </c>
      <c r="C16" s="11" t="s">
        <v>42</v>
      </c>
      <c r="D16" s="31">
        <v>28451</v>
      </c>
      <c r="E16" s="31">
        <v>39217</v>
      </c>
      <c r="F16" s="31">
        <f t="shared" si="0"/>
        <v>67668</v>
      </c>
      <c r="G16" s="31">
        <v>24831</v>
      </c>
      <c r="H16" s="31">
        <v>29337</v>
      </c>
      <c r="I16" s="31">
        <f t="shared" si="1"/>
        <v>54168</v>
      </c>
      <c r="J16" s="31">
        <f t="shared" si="2"/>
        <v>13500</v>
      </c>
      <c r="K16" s="32">
        <f t="shared" si="3"/>
        <v>0.87276369899124806</v>
      </c>
      <c r="L16" s="33">
        <f t="shared" si="3"/>
        <v>0.74806843970726977</v>
      </c>
      <c r="M16" s="13">
        <v>29250.720000000001</v>
      </c>
    </row>
    <row r="17" spans="1:13" x14ac:dyDescent="0.25">
      <c r="A17" s="11" t="s">
        <v>34</v>
      </c>
      <c r="B17" s="11" t="s">
        <v>43</v>
      </c>
      <c r="C17" s="11" t="s">
        <v>44</v>
      </c>
      <c r="D17" s="31">
        <v>33823</v>
      </c>
      <c r="E17" s="31">
        <v>97014</v>
      </c>
      <c r="F17" s="31">
        <f t="shared" si="0"/>
        <v>130837</v>
      </c>
      <c r="G17" s="31">
        <v>12919</v>
      </c>
      <c r="H17" s="31">
        <v>69302</v>
      </c>
      <c r="I17" s="31">
        <f t="shared" si="1"/>
        <v>82221</v>
      </c>
      <c r="J17" s="31">
        <f t="shared" si="2"/>
        <v>48616</v>
      </c>
      <c r="K17" s="32">
        <f t="shared" si="3"/>
        <v>0.38195902196730036</v>
      </c>
      <c r="L17" s="33">
        <f t="shared" si="3"/>
        <v>0.71435050611251982</v>
      </c>
      <c r="M17" s="13">
        <v>44399.340000000004</v>
      </c>
    </row>
    <row r="18" spans="1:13" x14ac:dyDescent="0.25">
      <c r="A18" s="11" t="s">
        <v>34</v>
      </c>
      <c r="B18" s="11" t="s">
        <v>45</v>
      </c>
      <c r="C18" s="11" t="s">
        <v>46</v>
      </c>
      <c r="D18" s="31">
        <v>34982</v>
      </c>
      <c r="E18" s="31">
        <v>80324</v>
      </c>
      <c r="F18" s="31">
        <f t="shared" si="0"/>
        <v>115306</v>
      </c>
      <c r="G18" s="31">
        <v>17848</v>
      </c>
      <c r="H18" s="31">
        <v>69926</v>
      </c>
      <c r="I18" s="31">
        <f t="shared" si="1"/>
        <v>87774</v>
      </c>
      <c r="J18" s="31">
        <f t="shared" si="2"/>
        <v>27532</v>
      </c>
      <c r="K18" s="32">
        <f t="shared" si="3"/>
        <v>0.51020524841346981</v>
      </c>
      <c r="L18" s="33">
        <f t="shared" si="3"/>
        <v>0.87054927543449034</v>
      </c>
      <c r="M18" s="13">
        <v>47397.960000000006</v>
      </c>
    </row>
    <row r="19" spans="1:13" x14ac:dyDescent="0.25">
      <c r="A19" s="11" t="s">
        <v>34</v>
      </c>
      <c r="B19" s="11" t="s">
        <v>47</v>
      </c>
      <c r="C19" s="11" t="s">
        <v>48</v>
      </c>
      <c r="D19" s="31">
        <v>27007</v>
      </c>
      <c r="E19" s="31">
        <v>86261</v>
      </c>
      <c r="F19" s="31">
        <f t="shared" si="0"/>
        <v>113268</v>
      </c>
      <c r="G19" s="31">
        <v>17409</v>
      </c>
      <c r="H19" s="31">
        <v>47168</v>
      </c>
      <c r="I19" s="31">
        <f t="shared" si="1"/>
        <v>64577</v>
      </c>
      <c r="J19" s="31">
        <f t="shared" si="2"/>
        <v>48691</v>
      </c>
      <c r="K19" s="32">
        <f t="shared" si="3"/>
        <v>0.64461065649646387</v>
      </c>
      <c r="L19" s="33">
        <f t="shared" si="3"/>
        <v>0.54680562478988182</v>
      </c>
      <c r="M19" s="13">
        <v>34871.58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c7bd1d5-db07-43d4-85bd-97d5418eebc6">
      <Terms xmlns="http://schemas.microsoft.com/office/infopath/2007/PartnerControls"/>
    </lcf76f155ced4ddcb4097134ff3c332f>
    <TaxCatchAll xmlns="1c1dd18d-f55f-49c2-86f0-6528711f8c6f" xsi:nil="true"/>
    <_Flow_SignoffStatus xmlns="4c7bd1d5-db07-43d4-85bd-97d5418eebc6" xsi:nil="true"/>
    <Date xmlns="4c7bd1d5-db07-43d4-85bd-97d5418eebc6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B9F1557405F204EB54E5AA6C10F8240" ma:contentTypeVersion="21" ma:contentTypeDescription="Create a new document." ma:contentTypeScope="" ma:versionID="5cd450c76d6819a703107e1c16511813">
  <xsd:schema xmlns:xsd="http://www.w3.org/2001/XMLSchema" xmlns:xs="http://www.w3.org/2001/XMLSchema" xmlns:p="http://schemas.microsoft.com/office/2006/metadata/properties" xmlns:ns2="4c7bd1d5-db07-43d4-85bd-97d5418eebc6" xmlns:ns3="1c1dd18d-f55f-49c2-86f0-6528711f8c6f" targetNamespace="http://schemas.microsoft.com/office/2006/metadata/properties" ma:root="true" ma:fieldsID="9317dc2b7980ade8be0042c09c810cae" ns2:_="" ns3:_="">
    <xsd:import namespace="4c7bd1d5-db07-43d4-85bd-97d5418eebc6"/>
    <xsd:import namespace="1c1dd18d-f55f-49c2-86f0-6528711f8c6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7bd1d5-db07-43d4-85bd-97d5418eeb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_Flow_SignoffStatus" ma:index="18" nillable="true" ma:displayName="Sign-off status" ma:internalName="Sign_x002d_off_x0020_status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541c331f-df12-4446-8445-4c09e016821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Date" ma:index="26" nillable="true" ma:displayName="Date" ma:format="DateOnly" ma:internalName="Date">
      <xsd:simpleType>
        <xsd:restriction base="dms:DateTime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1dd18d-f55f-49c2-86f0-6528711f8c6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1a1ed430-3177-42ee-9369-ac08ea895aaf}" ma:internalName="TaxCatchAll" ma:showField="CatchAllData" ma:web="1c1dd18d-f55f-49c2-86f0-6528711f8c6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5D78C3C-275D-4DD7-A5BA-8FF62242D06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0F574A3-4F86-456B-9336-03F44EA2FCB2}">
  <ds:schemaRefs>
    <ds:schemaRef ds:uri="http://schemas.microsoft.com/office/2006/metadata/properties"/>
    <ds:schemaRef ds:uri="http://schemas.microsoft.com/office/infopath/2007/PartnerControls"/>
    <ds:schemaRef ds:uri="4c7bd1d5-db07-43d4-85bd-97d5418eebc6"/>
    <ds:schemaRef ds:uri="1c1dd18d-f55f-49c2-86f0-6528711f8c6f"/>
  </ds:schemaRefs>
</ds:datastoreItem>
</file>

<file path=customXml/itemProps3.xml><?xml version="1.0" encoding="utf-8"?>
<ds:datastoreItem xmlns:ds="http://schemas.openxmlformats.org/officeDocument/2006/customXml" ds:itemID="{C03AB58A-BEC7-400C-8E78-23E0DCAAEED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2. Formatting Basics &amp; Tables</vt:lpstr>
      <vt:lpstr>3. Formulas &amp; Functions - 1</vt:lpstr>
      <vt:lpstr>3. Formulas &amp; Functions - 2</vt:lpstr>
      <vt:lpstr>4. Presenting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Alexandra Carlin</dc:creator>
  <cp:keywords/>
  <dc:description/>
  <cp:lastModifiedBy>Alexandra Carlin</cp:lastModifiedBy>
  <cp:revision/>
  <dcterms:created xsi:type="dcterms:W3CDTF">2023-01-12T11:15:01Z</dcterms:created>
  <dcterms:modified xsi:type="dcterms:W3CDTF">2023-09-04T14:45:56Z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0x0101001B9F1557405F204EB54E5AA6C10F8240</vt:lpwstr>
  </property>
</Properties>
</file>